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jbednjacic\Desktop\BN-26-2026 Telekomunikacijske usluge\"/>
    </mc:Choice>
  </mc:AlternateContent>
  <xr:revisionPtr revIDLastSave="0" documentId="13_ncr:1_{B4FA9B6F-5920-446C-ADB0-1341074F5181}" xr6:coauthVersionLast="47" xr6:coauthVersionMax="47" xr10:uidLastSave="{00000000-0000-0000-0000-000000000000}"/>
  <bookViews>
    <workbookView xWindow="5940" yWindow="2595" windowWidth="21600" windowHeight="11295" tabRatio="734" firstSheet="1" activeTab="2" xr2:uid="{00000000-000D-0000-FFFF-FFFF00000000}"/>
  </bookViews>
  <sheets>
    <sheet name="troškovnik" sheetId="1" state="hidden" r:id="rId1"/>
    <sheet name="KOMUNALAC fiksna" sheetId="14" r:id="rId2"/>
    <sheet name="KOMUNALAC mobilna" sheetId="13" r:id="rId3"/>
    <sheet name="Ukupno fiksna + mobilna" sheetId="17" r:id="rId4"/>
    <sheet name="UKUPNO fiksna" sheetId="7" state="hidden" r:id="rId5"/>
  </sheets>
  <calcPr calcId="191029"/>
</workbook>
</file>

<file path=xl/calcChain.xml><?xml version="1.0" encoding="utf-8"?>
<calcChain xmlns="http://schemas.openxmlformats.org/spreadsheetml/2006/main">
  <c r="C17" i="17" l="1"/>
  <c r="E16" i="17"/>
  <c r="G16" i="17" s="1"/>
  <c r="E15" i="17"/>
  <c r="G15" i="17" s="1"/>
  <c r="F44" i="14"/>
  <c r="G44" i="14" s="1"/>
  <c r="F43" i="14"/>
  <c r="G43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E19" i="14"/>
  <c r="C50" i="14" s="1"/>
  <c r="E8" i="14"/>
  <c r="F8" i="14" s="1"/>
  <c r="E7" i="14"/>
  <c r="F7" i="14" s="1"/>
  <c r="F19" i="14" s="1"/>
  <c r="B71" i="13"/>
  <c r="B70" i="13"/>
  <c r="B69" i="13"/>
  <c r="F60" i="13"/>
  <c r="F58" i="13"/>
  <c r="F57" i="13"/>
  <c r="F55" i="13"/>
  <c r="F53" i="13"/>
  <c r="F51" i="13"/>
  <c r="B68" i="13" s="1"/>
  <c r="F43" i="13"/>
  <c r="B67" i="13" s="1"/>
  <c r="F36" i="13"/>
  <c r="B66" i="13" s="1"/>
  <c r="F27" i="13"/>
  <c r="B65" i="13" s="1"/>
  <c r="F16" i="13"/>
  <c r="B64" i="13" s="1"/>
  <c r="G17" i="17" l="1"/>
  <c r="E17" i="17"/>
  <c r="G50" i="14"/>
  <c r="E50" i="14"/>
  <c r="G37" i="14"/>
  <c r="G45" i="14"/>
  <c r="F45" i="14"/>
  <c r="C52" i="14" s="1"/>
  <c r="F37" i="14"/>
  <c r="C51" i="14" s="1"/>
  <c r="B72" i="13"/>
  <c r="G52" i="14" l="1"/>
  <c r="E52" i="14"/>
  <c r="G51" i="14"/>
  <c r="E51" i="14"/>
  <c r="C53" i="14"/>
  <c r="E53" i="14"/>
  <c r="G53" i="14"/>
  <c r="B73" i="13"/>
  <c r="B74" i="13" s="1"/>
  <c r="E6" i="7"/>
  <c r="A13" i="7"/>
  <c r="C6" i="7"/>
  <c r="E5" i="7" l="1"/>
  <c r="C7" i="7"/>
  <c r="C8" i="7" l="1"/>
  <c r="G7" i="7"/>
  <c r="E7" i="7"/>
  <c r="G5" i="7"/>
  <c r="G6" i="7"/>
  <c r="G8" i="7" l="1"/>
  <c r="E8" i="7"/>
</calcChain>
</file>

<file path=xl/sharedStrings.xml><?xml version="1.0" encoding="utf-8"?>
<sst xmlns="http://schemas.openxmlformats.org/spreadsheetml/2006/main" count="389" uniqueCount="156">
  <si>
    <t>USLUGA</t>
  </si>
  <si>
    <t>a</t>
  </si>
  <si>
    <t>b</t>
  </si>
  <si>
    <t>c</t>
  </si>
  <si>
    <t>e</t>
  </si>
  <si>
    <t>Broj priključka</t>
  </si>
  <si>
    <t>Broj mjeseci</t>
  </si>
  <si>
    <t>d</t>
  </si>
  <si>
    <t>Mjesečna količina</t>
  </si>
  <si>
    <t>Govorni servis-nacionalni promet</t>
  </si>
  <si>
    <t>Pozivi prema fiksnim mrežama</t>
  </si>
  <si>
    <t>Pozivi prema mobilnim mrežama</t>
  </si>
  <si>
    <t>Govorni servis-međunarodni promet</t>
  </si>
  <si>
    <t>Pozivi prema fiksnim međunarodnim mrežama</t>
  </si>
  <si>
    <t>Austrija</t>
  </si>
  <si>
    <t>Njemačka</t>
  </si>
  <si>
    <t>BiH</t>
  </si>
  <si>
    <t>Italija</t>
  </si>
  <si>
    <t>Mađarska</t>
  </si>
  <si>
    <t>Slovenija</t>
  </si>
  <si>
    <t>Srbija</t>
  </si>
  <si>
    <t>Češka</t>
  </si>
  <si>
    <t>Rumunjska</t>
  </si>
  <si>
    <t>Francuska</t>
  </si>
  <si>
    <t>Velika Britanija</t>
  </si>
  <si>
    <t>Nizozemska</t>
  </si>
  <si>
    <t>USA</t>
  </si>
  <si>
    <t>Kina</t>
  </si>
  <si>
    <t>Rusija</t>
  </si>
  <si>
    <t>Pozivi prema mobilnim međunarodnim mrežama</t>
  </si>
  <si>
    <t>Uspostava poziva</t>
  </si>
  <si>
    <t>Uspostave poziva</t>
  </si>
  <si>
    <t>Količina poziva</t>
  </si>
  <si>
    <t>d=a*b*c</t>
  </si>
  <si>
    <t>Rekapitulacija Troškovnika</t>
  </si>
  <si>
    <t>TROŠKOVNIK</t>
  </si>
  <si>
    <t>ZA USLUGU</t>
  </si>
  <si>
    <t>JAVNE NEPOKRETNE KOMUNIKACIJSKE MREŽE</t>
  </si>
  <si>
    <t>2. Mjesečne naknade za govorne usluge</t>
  </si>
  <si>
    <t>Ukupna cijena (s PDV-om)</t>
  </si>
  <si>
    <t>Ukupna cijena (bez PDV-a)</t>
  </si>
  <si>
    <t>Jedinica mjere</t>
  </si>
  <si>
    <t>3. Usluge poziva</t>
  </si>
  <si>
    <t>Jedinična cijena bez PDV-a (kn)</t>
  </si>
  <si>
    <t>Ukupno (bez PDV-a)</t>
  </si>
  <si>
    <t>Ukupno (s PDV-om)</t>
  </si>
  <si>
    <t>Ukupno Usluge poziva:</t>
  </si>
  <si>
    <t>Usluge</t>
  </si>
  <si>
    <t>M.P.</t>
  </si>
  <si>
    <t>__________________________________________</t>
  </si>
  <si>
    <t>Ime i prezime ovlaštene osobe</t>
  </si>
  <si>
    <t>________________________________</t>
  </si>
  <si>
    <t>Potpis ovlaštene osobe</t>
  </si>
  <si>
    <t>Broj priključaka</t>
  </si>
  <si>
    <t>c=a*b</t>
  </si>
  <si>
    <t>1. Priključne pristojbe za govorne i Internet usluge</t>
  </si>
  <si>
    <t>Ukupno Priključne pristojbe za govorne i Internet usluge:</t>
  </si>
  <si>
    <t>komad</t>
  </si>
  <si>
    <t>Ukupno Mjesečne naknade za govorne i Internet usluge:</t>
  </si>
  <si>
    <t>min.</t>
  </si>
  <si>
    <t>Ukupno</t>
  </si>
  <si>
    <t>Mjesečna naknada za paket analogna telefonska linija,  Internet pristup asimetrične brzine 4 Mbit/s s 1GB prometa</t>
  </si>
  <si>
    <t>Mjesečna naknada za paket analogna telefonska linija,  Internet pristup asimetrične brzine 4 Mbit/s s 1 GB prometa</t>
  </si>
  <si>
    <t>Cijena za 12 mjeseci bez PDV-a</t>
  </si>
  <si>
    <t>Cijena za 12 mjeseci s PDV-om</t>
  </si>
  <si>
    <t>Mjesečna naknada za paket IP telefonija (10 VOIP linija) i Internet pristup asimetrične brzine 200 Mbit/s s Flat prometom</t>
  </si>
  <si>
    <t>priključak</t>
  </si>
  <si>
    <t>2. Mjesečne naknade za govorne i Internet usluge</t>
  </si>
  <si>
    <t>Ukupno 1.</t>
  </si>
  <si>
    <t>Ukupno 2.</t>
  </si>
  <si>
    <t>Ukupno 3.</t>
  </si>
  <si>
    <t>2. Mjesečne naknade za govorne  i Internet usluge</t>
  </si>
  <si>
    <t>Pozivi prema nacionalnim fiksnim mrežama</t>
  </si>
  <si>
    <t>Pozivi prema nacionalnim  mobilnim mrežama</t>
  </si>
  <si>
    <t>Ukupno:</t>
  </si>
  <si>
    <t>Priključak na centralu , 10 govornih kanala, PRA sučelje i 100 ddi (43000 BJELOVAR, FERDE LIVADIĆA 14 A)</t>
  </si>
  <si>
    <t>Simetrični pristup internetu brzine 50 Mbit/s, flat promet , statička IP adresa (43000 BJELOVAR, FERDE LIVADIĆA 14 A)</t>
  </si>
  <si>
    <t>Rekapitulacija Troškovnika za KOMUNALAC D.O.O.</t>
  </si>
  <si>
    <t>Rekapitulacija Troškovnika za KOMUNALAC D.O.O. i VODNE USLUGE D.O.O.</t>
  </si>
  <si>
    <t>PDV</t>
  </si>
  <si>
    <r>
      <t>Paket usluga govor i Internet pristup asimetrične minimalne brzine 4 Mbit/s  s Flat pr</t>
    </r>
    <r>
      <rPr>
        <sz val="10"/>
        <rFont val="Calibri"/>
        <family val="2"/>
        <charset val="238"/>
        <scheme val="minor"/>
      </rPr>
      <t>ometom (43000 BJELOVAR, PRESPA 2 A)</t>
    </r>
  </si>
  <si>
    <t>Jedinična cijena bez PDV-a (€)</t>
  </si>
  <si>
    <t>Paket usluga govor i Internet pristup asimetrične brzine  30 / 5 Mbits s Flat prometom (43000 BJELOVAR, ŠET. DR. IVŠE LEBOVIĆA 35 A)</t>
  </si>
  <si>
    <t>Paket usluga govor i Internet pristup asimetrične brzine  40 / 6 Mbits s Flat prometom (43000 BJELOVAR, ŠET. DR. IVŠE LEBOVIĆA 35 A)</t>
  </si>
  <si>
    <t>Cijena za 24 mjeseca s PDV-om</t>
  </si>
  <si>
    <t>Cijena za 24 mjeseca bez PDV-a</t>
  </si>
  <si>
    <t>Sveukupno</t>
  </si>
  <si>
    <t>25% PDV</t>
  </si>
  <si>
    <t>Ukupno bez PDVa</t>
  </si>
  <si>
    <t>6. KATEGORIJA DATA KORISNIKA</t>
  </si>
  <si>
    <t>4. KATEGORIJA VPN KORISNIKA</t>
  </si>
  <si>
    <t>3. KATEGORIJA VPN KORISNIKA</t>
  </si>
  <si>
    <t xml:space="preserve">2. KATEGORIJA VPN KORISNIKA </t>
  </si>
  <si>
    <t xml:space="preserve">1. KATEGORIJA VPN KORISNIKA </t>
  </si>
  <si>
    <t>24 mjeseca</t>
  </si>
  <si>
    <t>Rekapitulacija</t>
  </si>
  <si>
    <t>Ukupna cijena uređaja  (EUR)</t>
  </si>
  <si>
    <t>Jedinična cijena po aparatu (EUR)</t>
  </si>
  <si>
    <t>Broj aparata</t>
  </si>
  <si>
    <t>Naknada za pristup mreži</t>
  </si>
  <si>
    <t>Ukupno (EUR)</t>
  </si>
  <si>
    <t>Cijena mjesečne naknade 8. ostalo</t>
  </si>
  <si>
    <t>25 GB</t>
  </si>
  <si>
    <t>Cijena mjesečne naknade 7. Kategorija</t>
  </si>
  <si>
    <t>Minimalna tražena količina po 1 priključku</t>
  </si>
  <si>
    <t>2 GB</t>
  </si>
  <si>
    <t>Neograničeni podatkovni promet uz spuštanje brzine na 64  kbit/s nakon potrošenih 2 GB u RH</t>
  </si>
  <si>
    <t>Cijena mjesečne naknade 6. Kategorija</t>
  </si>
  <si>
    <t>maksimalna dostupna</t>
  </si>
  <si>
    <t xml:space="preserve">Uključena opcija za max. brzinu prijenosa podatka </t>
  </si>
  <si>
    <t>Podatkovni promet u RH po punoj brzini, nakon potrošenog paketa neograničeno po smanjenoj brzini bez naplate</t>
  </si>
  <si>
    <t>neograničeno</t>
  </si>
  <si>
    <t>Minute unutar VPN mreže</t>
  </si>
  <si>
    <t>SMS prema ostalim mrežama u RH</t>
  </si>
  <si>
    <t>SMS prema mreži Ponuditelja u RH</t>
  </si>
  <si>
    <t>1 GB</t>
  </si>
  <si>
    <t>Minute prema ostalim mobilnim i fiksnim mrežama u RH</t>
  </si>
  <si>
    <t>Minute prema mreži Ponuditelja u RH</t>
  </si>
  <si>
    <t>Cijena mjesečne naknade 4. Kategorija</t>
  </si>
  <si>
    <t>Cijena mjesečne naknade 3. Kategorija</t>
  </si>
  <si>
    <t>Minute u roamingu (dolazne i odlazne) u EEA zemljama</t>
  </si>
  <si>
    <t>SMS prema međunarodnim destinacijama</t>
  </si>
  <si>
    <t>SMS prema svim mrežama u RH</t>
  </si>
  <si>
    <t>Minute prema  ostalim mobilnim i fiksnim mrežama u RH</t>
  </si>
  <si>
    <t>Cijena mjesečne naknade 2. Kategorija</t>
  </si>
  <si>
    <t>2. KATEGORIJA VPN KORISNIKA</t>
  </si>
  <si>
    <t>Minute u roamingu (dolazne i odlazne) u ROW zemljama</t>
  </si>
  <si>
    <t>Međunarodni minute- pozivi prema EEA zemljama</t>
  </si>
  <si>
    <t>Cijena mjesečne naknade 1. Kategorija</t>
  </si>
  <si>
    <t>6=3*4*5</t>
  </si>
  <si>
    <t>TROŠKOVNIK - TELEKOMUNIKACIJSKE USLUGE U MOBILNIM MREŽAMA - VPN USLUGA i GSM mobilni aparati i uređaji</t>
  </si>
  <si>
    <t xml:space="preserve">Ponuditelj/Zajednica ponuditelja:  </t>
  </si>
  <si>
    <t>nudi predmet nabave putem ovog Troškovnika, kako slijedi:</t>
  </si>
  <si>
    <t>Broj: BN-26-2026</t>
  </si>
  <si>
    <t>Jedinična cijena bez PDV-a (eur)</t>
  </si>
  <si>
    <t>50 GB</t>
  </si>
  <si>
    <t>5. KATEGORIJA DATA KORISNIKA</t>
  </si>
  <si>
    <t>Neograničeni podatkovni promet uz spuštanje brzine na 64  kbit/s nakon potrošenih 20 GB u RH</t>
  </si>
  <si>
    <t>20 GB</t>
  </si>
  <si>
    <t>7. KATEGORIJA - Ostalo</t>
  </si>
  <si>
    <t>8. KATEGORIJA - GSM mobilni aparati i uređaji</t>
  </si>
  <si>
    <t>Samsung Galaxy S26+</t>
  </si>
  <si>
    <t>Iphone 17 pro</t>
  </si>
  <si>
    <t>Honor magic 8 Lite</t>
  </si>
  <si>
    <t>Samsung Galaxy A16</t>
  </si>
  <si>
    <t>TROŠKOVNIK ZA KORISNIKA FIKSNA TELEFONIJA:  KOMUNALAC D.O.O. BN-26-2026</t>
  </si>
  <si>
    <t>POTS- Analogni telefonski priključak (43000 BJELOVAR, JOSIPA JELAČIĆA 24)</t>
  </si>
  <si>
    <t>POTS- Analogni telefonski priključak (43000 BJELOVAR, PRESPA 2A )</t>
  </si>
  <si>
    <r>
      <t>Pristup Internetu preko mobilne 4G mreže minimalne brzine minimalne brzine 7 Mbps / 1 Mbit/s  i flat paketom prometa</t>
    </r>
    <r>
      <rPr>
        <sz val="10"/>
        <rFont val="Calibri"/>
        <family val="2"/>
        <charset val="238"/>
        <scheme val="minor"/>
      </rPr>
      <t xml:space="preserve"> (43000 BJELOVAR, PRESPA 2 A)</t>
    </r>
  </si>
  <si>
    <t>Paket usluga VOIP linija  i Internet pristup asimetrične brzine 100 / 20 Mbits s Flat prometom (43000 BJELOVAR, FERDE LIVADIĆA 14 A)</t>
  </si>
  <si>
    <t>Paket usluga VOIP linija  i Internet pristup asimetrične brzine 100 / 20 Mbits s Flat prometom (43000 BJELOVAR, TRG HRVATSKOG SOKOLA 14 )</t>
  </si>
  <si>
    <t>Paket usluga VOIP linija  i Internet pristup asimetrične brzine 30 / 5 Mbits s Flat prometom (43000 BJELOVAR, TOMAŠA G. MASARYKA 4 B)</t>
  </si>
  <si>
    <t>Paket usluga 2 VOIP linije  i Internet pristup asimetrične brzine 100 / 20 Mbits s Flat prometom (43000 BJELOVAR, MILANA ŠUFFLAYA 36 A)</t>
  </si>
  <si>
    <t>REKAPITULACIJA TROŠKOVNIKA</t>
  </si>
  <si>
    <t>UKUPNO FIKSNA</t>
  </si>
  <si>
    <t>UKUPNO MOBILNA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</si>
</sst>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\ &quot;kn&quot;"/>
  </numFmts>
  <fonts count="15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ele-GroteskNor"/>
      <family val="2"/>
      <charset val="238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/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2" fillId="3" borderId="0" xfId="0" applyNumberFormat="1" applyFont="1" applyFill="1"/>
    <xf numFmtId="0" fontId="2" fillId="3" borderId="0" xfId="0" applyFont="1" applyFill="1" applyAlignment="1">
      <alignment horizontal="center"/>
    </xf>
    <xf numFmtId="4" fontId="2" fillId="3" borderId="1" xfId="0" applyNumberFormat="1" applyFont="1" applyFill="1" applyBorder="1"/>
    <xf numFmtId="4" fontId="1" fillId="3" borderId="1" xfId="0" applyNumberFormat="1" applyFont="1" applyFill="1" applyBorder="1"/>
    <xf numFmtId="4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4" fontId="0" fillId="0" borderId="7" xfId="0" applyNumberFormat="1" applyBorder="1"/>
    <xf numFmtId="0" fontId="0" fillId="0" borderId="8" xfId="0" applyBorder="1"/>
    <xf numFmtId="4" fontId="0" fillId="0" borderId="9" xfId="0" applyNumberForma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4" xfId="0" applyBorder="1"/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8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9" fillId="0" borderId="0" xfId="0" applyFont="1" applyAlignment="1">
      <alignment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8" fillId="5" borderId="5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/>
    <xf numFmtId="0" fontId="10" fillId="0" borderId="14" xfId="0" applyFont="1" applyBorder="1" applyAlignment="1">
      <alignment horizontal="left" vertical="top"/>
    </xf>
    <xf numFmtId="0" fontId="12" fillId="3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0" fillId="0" borderId="13" xfId="0" applyNumberFormat="1" applyBorder="1"/>
    <xf numFmtId="0" fontId="10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</cellXfs>
  <cellStyles count="2">
    <cellStyle name="Normal 2" xfId="1" xr:uid="{75322649-F44D-46C4-A46A-A4ED6CE4DE41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1714500</xdr:colOff>
      <xdr:row>3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784438B-CC1B-49B7-A3D2-556C0820D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1714500</xdr:colOff>
      <xdr:row>3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EA8224A-652E-41D9-8C7F-0412A2D6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opLeftCell="A16" workbookViewId="0">
      <selection activeCell="A23" sqref="A23"/>
    </sheetView>
  </sheetViews>
  <sheetFormatPr defaultColWidth="9.140625" defaultRowHeight="12.75"/>
  <cols>
    <col min="1" max="1" width="22" style="2" customWidth="1"/>
    <col min="2" max="2" width="11.42578125" style="2" customWidth="1"/>
    <col min="3" max="3" width="9.5703125" style="2" bestFit="1" customWidth="1"/>
    <col min="4" max="4" width="12" style="2" customWidth="1"/>
    <col min="5" max="5" width="13.28515625" style="2" customWidth="1"/>
    <col min="6" max="6" width="11.5703125" style="2" customWidth="1"/>
    <col min="7" max="7" width="11.140625" style="2" customWidth="1"/>
    <col min="8" max="8" width="14.28515625" style="2" customWidth="1"/>
    <col min="9" max="16384" width="9.140625" style="2"/>
  </cols>
  <sheetData>
    <row r="1" spans="1:14">
      <c r="A1" s="102" t="s">
        <v>35</v>
      </c>
      <c r="B1" s="102"/>
      <c r="C1" s="102"/>
      <c r="D1" s="102"/>
      <c r="E1" s="102"/>
      <c r="F1" s="102"/>
      <c r="G1" s="102"/>
      <c r="H1" s="102"/>
    </row>
    <row r="2" spans="1:14">
      <c r="A2" s="102" t="s">
        <v>36</v>
      </c>
      <c r="B2" s="102"/>
      <c r="C2" s="102"/>
      <c r="D2" s="102"/>
      <c r="E2" s="102"/>
      <c r="F2" s="102"/>
      <c r="G2" s="102"/>
      <c r="H2" s="102"/>
    </row>
    <row r="3" spans="1:14">
      <c r="A3" s="102" t="s">
        <v>37</v>
      </c>
      <c r="B3" s="102"/>
      <c r="C3" s="102"/>
      <c r="D3" s="102"/>
      <c r="E3" s="102"/>
      <c r="F3" s="102"/>
      <c r="G3" s="102"/>
      <c r="H3" s="102"/>
    </row>
    <row r="4" spans="1:14">
      <c r="A4" s="13"/>
      <c r="B4" s="13"/>
      <c r="C4" s="13"/>
      <c r="D4" s="13"/>
      <c r="E4" s="13"/>
      <c r="F4" s="13"/>
      <c r="G4" s="13"/>
      <c r="H4" s="13"/>
    </row>
    <row r="5" spans="1:14">
      <c r="A5" s="1"/>
    </row>
    <row r="6" spans="1:14">
      <c r="A6" s="1" t="s">
        <v>55</v>
      </c>
    </row>
    <row r="8" spans="1:14" ht="38.25" customHeight="1">
      <c r="A8" s="104" t="s">
        <v>0</v>
      </c>
      <c r="B8" s="104" t="s">
        <v>41</v>
      </c>
      <c r="C8" s="14" t="s">
        <v>53</v>
      </c>
      <c r="D8" s="14" t="s">
        <v>43</v>
      </c>
      <c r="E8" s="14" t="s">
        <v>40</v>
      </c>
      <c r="F8" s="14" t="s">
        <v>39</v>
      </c>
      <c r="G8" s="3"/>
    </row>
    <row r="9" spans="1:14">
      <c r="A9" s="104"/>
      <c r="B9" s="104"/>
      <c r="C9" s="15" t="s">
        <v>1</v>
      </c>
      <c r="D9" s="15" t="s">
        <v>2</v>
      </c>
      <c r="E9" s="15" t="s">
        <v>54</v>
      </c>
      <c r="F9" s="15" t="s">
        <v>7</v>
      </c>
    </row>
    <row r="10" spans="1:14" ht="76.5">
      <c r="A10" s="19" t="s">
        <v>65</v>
      </c>
      <c r="B10" s="4" t="s">
        <v>57</v>
      </c>
      <c r="C10" s="15">
        <v>1</v>
      </c>
      <c r="D10" s="25"/>
      <c r="E10" s="7"/>
      <c r="F10" s="7"/>
    </row>
    <row r="11" spans="1:14" ht="76.5">
      <c r="A11" s="19" t="s">
        <v>61</v>
      </c>
      <c r="B11" s="4" t="s">
        <v>57</v>
      </c>
      <c r="C11" s="15">
        <v>27</v>
      </c>
      <c r="D11" s="26"/>
      <c r="E11" s="7"/>
      <c r="F11" s="7"/>
      <c r="N11" s="19"/>
    </row>
    <row r="12" spans="1:14">
      <c r="A12" s="27" t="s">
        <v>56</v>
      </c>
      <c r="B12" s="28"/>
      <c r="C12" s="28"/>
      <c r="D12" s="28"/>
      <c r="E12" s="7"/>
      <c r="F12" s="7"/>
    </row>
    <row r="13" spans="1:14">
      <c r="A13" s="8"/>
      <c r="B13" s="8"/>
      <c r="C13" s="8"/>
      <c r="D13" s="8"/>
      <c r="E13" s="8"/>
      <c r="F13" s="8"/>
      <c r="G13" s="17"/>
      <c r="H13" s="17"/>
    </row>
    <row r="14" spans="1:14">
      <c r="A14" s="8"/>
      <c r="B14" s="8"/>
      <c r="C14" s="8"/>
      <c r="D14" s="8"/>
      <c r="E14" s="8"/>
      <c r="F14" s="8"/>
      <c r="G14" s="17"/>
      <c r="H14" s="17"/>
    </row>
    <row r="15" spans="1:14">
      <c r="A15" s="8"/>
      <c r="B15" s="8"/>
      <c r="C15" s="8"/>
      <c r="D15" s="8"/>
      <c r="E15" s="8"/>
      <c r="F15" s="8"/>
      <c r="G15" s="17"/>
      <c r="H15" s="17"/>
    </row>
    <row r="16" spans="1:14">
      <c r="A16" s="8"/>
      <c r="B16" s="8"/>
      <c r="C16" s="8"/>
      <c r="D16" s="8"/>
      <c r="E16" s="8"/>
      <c r="F16" s="8"/>
      <c r="G16" s="17"/>
      <c r="H16" s="17"/>
    </row>
    <row r="17" spans="1:8">
      <c r="A17" s="8"/>
      <c r="B17" s="8"/>
      <c r="C17" s="8"/>
      <c r="D17" s="8"/>
      <c r="E17" s="8"/>
      <c r="F17" s="8"/>
      <c r="G17" s="17"/>
      <c r="H17" s="17"/>
    </row>
    <row r="19" spans="1:8">
      <c r="A19" s="1" t="s">
        <v>38</v>
      </c>
    </row>
    <row r="21" spans="1:8" ht="38.25">
      <c r="A21" s="104" t="s">
        <v>0</v>
      </c>
      <c r="B21" s="104" t="s">
        <v>41</v>
      </c>
      <c r="C21" s="14" t="s">
        <v>5</v>
      </c>
      <c r="D21" s="14" t="s">
        <v>6</v>
      </c>
      <c r="E21" s="14" t="s">
        <v>43</v>
      </c>
      <c r="F21" s="14" t="s">
        <v>40</v>
      </c>
      <c r="G21" s="14" t="s">
        <v>39</v>
      </c>
    </row>
    <row r="22" spans="1:8">
      <c r="A22" s="104"/>
      <c r="B22" s="104"/>
      <c r="C22" s="15" t="s">
        <v>1</v>
      </c>
      <c r="D22" s="15" t="s">
        <v>2</v>
      </c>
      <c r="E22" s="15" t="s">
        <v>3</v>
      </c>
      <c r="F22" s="15" t="s">
        <v>33</v>
      </c>
      <c r="G22" s="15" t="s">
        <v>4</v>
      </c>
    </row>
    <row r="23" spans="1:8" ht="76.5">
      <c r="A23" s="19" t="s">
        <v>65</v>
      </c>
      <c r="B23" s="4" t="s">
        <v>57</v>
      </c>
      <c r="C23" s="15">
        <v>1</v>
      </c>
      <c r="D23" s="15">
        <v>12</v>
      </c>
      <c r="E23" s="7"/>
      <c r="F23" s="7"/>
      <c r="G23" s="7"/>
    </row>
    <row r="24" spans="1:8" ht="76.5">
      <c r="A24" s="19" t="s">
        <v>62</v>
      </c>
      <c r="B24" s="4" t="s">
        <v>57</v>
      </c>
      <c r="C24" s="15">
        <v>27</v>
      </c>
      <c r="D24" s="15">
        <v>12</v>
      </c>
      <c r="E24" s="7"/>
      <c r="F24" s="7"/>
      <c r="G24" s="7"/>
    </row>
    <row r="25" spans="1:8">
      <c r="A25" s="22" t="s">
        <v>58</v>
      </c>
      <c r="B25" s="23"/>
      <c r="C25" s="23"/>
      <c r="D25" s="23"/>
      <c r="E25" s="23"/>
      <c r="F25" s="7"/>
      <c r="G25" s="7"/>
    </row>
    <row r="26" spans="1:8">
      <c r="A26" s="8"/>
      <c r="B26" s="8"/>
      <c r="C26" s="8"/>
      <c r="D26" s="8"/>
      <c r="E26" s="8"/>
      <c r="F26" s="8"/>
      <c r="G26" s="17"/>
      <c r="H26" s="17"/>
    </row>
    <row r="27" spans="1:8">
      <c r="A27" s="8"/>
      <c r="B27" s="8"/>
      <c r="C27" s="8"/>
      <c r="D27" s="8"/>
      <c r="E27" s="8"/>
      <c r="F27" s="8"/>
      <c r="G27" s="17"/>
      <c r="H27" s="17"/>
    </row>
    <row r="28" spans="1:8">
      <c r="A28" s="8"/>
      <c r="B28" s="8"/>
      <c r="C28" s="8"/>
      <c r="D28" s="8"/>
      <c r="E28" s="8"/>
      <c r="F28" s="8"/>
      <c r="G28" s="17"/>
      <c r="H28" s="17"/>
    </row>
    <row r="29" spans="1:8">
      <c r="A29" s="8"/>
      <c r="B29" s="8"/>
      <c r="C29" s="8"/>
      <c r="D29" s="8"/>
      <c r="E29" s="8"/>
      <c r="F29" s="8"/>
      <c r="G29" s="17"/>
      <c r="H29" s="17"/>
    </row>
    <row r="30" spans="1:8">
      <c r="A30" s="8"/>
      <c r="B30" s="8"/>
      <c r="C30" s="8"/>
      <c r="D30" s="8"/>
      <c r="E30" s="8"/>
      <c r="F30" s="8"/>
      <c r="G30" s="17"/>
      <c r="H30" s="17"/>
    </row>
    <row r="31" spans="1:8">
      <c r="A31" s="8"/>
      <c r="B31" s="8"/>
      <c r="C31" s="8"/>
      <c r="D31" s="8"/>
      <c r="E31" s="8"/>
      <c r="F31" s="8"/>
      <c r="G31" s="17"/>
      <c r="H31" s="17"/>
    </row>
    <row r="32" spans="1:8">
      <c r="A32" s="8"/>
      <c r="B32" s="8"/>
      <c r="C32" s="8"/>
      <c r="D32" s="8"/>
      <c r="E32" s="8"/>
      <c r="F32" s="8"/>
      <c r="G32" s="9"/>
      <c r="H32" s="9"/>
    </row>
    <row r="33" spans="1:7">
      <c r="A33" s="1" t="s">
        <v>42</v>
      </c>
    </row>
    <row r="35" spans="1:7" ht="25.5" customHeight="1">
      <c r="A35" s="104" t="s">
        <v>0</v>
      </c>
      <c r="B35" s="104" t="s">
        <v>41</v>
      </c>
      <c r="C35" s="18" t="s">
        <v>8</v>
      </c>
      <c r="D35" s="18" t="s">
        <v>6</v>
      </c>
      <c r="E35" s="18" t="s">
        <v>43</v>
      </c>
      <c r="F35" s="18" t="s">
        <v>44</v>
      </c>
      <c r="G35" s="18" t="s">
        <v>45</v>
      </c>
    </row>
    <row r="36" spans="1:7">
      <c r="A36" s="104"/>
      <c r="B36" s="104"/>
      <c r="C36" s="15" t="s">
        <v>1</v>
      </c>
      <c r="D36" s="15" t="s">
        <v>2</v>
      </c>
      <c r="E36" s="15" t="s">
        <v>3</v>
      </c>
      <c r="F36" s="15" t="s">
        <v>33</v>
      </c>
      <c r="G36" s="15" t="s">
        <v>4</v>
      </c>
    </row>
    <row r="37" spans="1:7">
      <c r="A37" s="105" t="s">
        <v>9</v>
      </c>
      <c r="B37" s="106"/>
      <c r="C37" s="106"/>
      <c r="D37" s="106"/>
      <c r="E37" s="106"/>
      <c r="F37" s="106"/>
      <c r="G37" s="107"/>
    </row>
    <row r="38" spans="1:7" ht="25.5">
      <c r="A38" s="5" t="s">
        <v>10</v>
      </c>
      <c r="B38" s="15" t="s">
        <v>59</v>
      </c>
      <c r="C38" s="20">
        <v>13000</v>
      </c>
      <c r="D38" s="15">
        <v>12</v>
      </c>
      <c r="E38" s="12"/>
      <c r="F38" s="7"/>
      <c r="G38" s="7"/>
    </row>
    <row r="39" spans="1:7" ht="25.5">
      <c r="A39" s="6" t="s">
        <v>11</v>
      </c>
      <c r="B39" s="15" t="s">
        <v>59</v>
      </c>
      <c r="C39" s="20">
        <v>6000</v>
      </c>
      <c r="D39" s="15">
        <v>12</v>
      </c>
      <c r="E39" s="12"/>
      <c r="F39" s="7"/>
      <c r="G39" s="7"/>
    </row>
    <row r="40" spans="1:7">
      <c r="A40" s="105" t="s">
        <v>12</v>
      </c>
      <c r="B40" s="106"/>
      <c r="C40" s="106"/>
      <c r="D40" s="106"/>
      <c r="E40" s="106"/>
      <c r="F40" s="106"/>
      <c r="G40" s="107"/>
    </row>
    <row r="41" spans="1:7">
      <c r="A41" s="24" t="s">
        <v>13</v>
      </c>
      <c r="B41" s="24"/>
      <c r="C41" s="24"/>
      <c r="D41" s="24"/>
      <c r="E41" s="24"/>
      <c r="F41" s="24"/>
      <c r="G41" s="24"/>
    </row>
    <row r="42" spans="1:7">
      <c r="A42" s="19" t="s">
        <v>14</v>
      </c>
      <c r="B42" s="15" t="s">
        <v>59</v>
      </c>
      <c r="C42" s="15">
        <v>1</v>
      </c>
      <c r="D42" s="15">
        <v>12</v>
      </c>
      <c r="E42" s="12"/>
      <c r="F42" s="7"/>
      <c r="G42" s="7"/>
    </row>
    <row r="43" spans="1:7">
      <c r="A43" s="19" t="s">
        <v>15</v>
      </c>
      <c r="B43" s="15" t="s">
        <v>59</v>
      </c>
      <c r="C43" s="15">
        <v>1</v>
      </c>
      <c r="D43" s="15">
        <v>12</v>
      </c>
      <c r="E43" s="12"/>
      <c r="F43" s="7"/>
      <c r="G43" s="7"/>
    </row>
    <row r="44" spans="1:7" ht="12.75" customHeight="1">
      <c r="A44" s="19" t="s">
        <v>16</v>
      </c>
      <c r="B44" s="15" t="s">
        <v>59</v>
      </c>
      <c r="C44" s="15">
        <v>1</v>
      </c>
      <c r="D44" s="15">
        <v>12</v>
      </c>
      <c r="E44" s="12"/>
      <c r="F44" s="7"/>
      <c r="G44" s="7"/>
    </row>
    <row r="45" spans="1:7" ht="12.75" customHeight="1">
      <c r="A45" s="19" t="s">
        <v>17</v>
      </c>
      <c r="B45" s="15" t="s">
        <v>59</v>
      </c>
      <c r="C45" s="15">
        <v>1</v>
      </c>
      <c r="D45" s="15">
        <v>12</v>
      </c>
      <c r="E45" s="12"/>
      <c r="F45" s="7"/>
      <c r="G45" s="7"/>
    </row>
    <row r="46" spans="1:7" ht="12.75" customHeight="1">
      <c r="A46" s="19" t="s">
        <v>18</v>
      </c>
      <c r="B46" s="15" t="s">
        <v>59</v>
      </c>
      <c r="C46" s="15">
        <v>1</v>
      </c>
      <c r="D46" s="15">
        <v>12</v>
      </c>
      <c r="E46" s="12"/>
      <c r="F46" s="7"/>
      <c r="G46" s="7"/>
    </row>
    <row r="47" spans="1:7" ht="12.75" customHeight="1">
      <c r="A47" s="19" t="s">
        <v>19</v>
      </c>
      <c r="B47" s="15" t="s">
        <v>59</v>
      </c>
      <c r="C47" s="15">
        <v>1</v>
      </c>
      <c r="D47" s="15">
        <v>12</v>
      </c>
      <c r="E47" s="12"/>
      <c r="F47" s="7"/>
      <c r="G47" s="7"/>
    </row>
    <row r="48" spans="1:7" ht="12.75" customHeight="1">
      <c r="A48" s="16" t="s">
        <v>20</v>
      </c>
      <c r="B48" s="15" t="s">
        <v>59</v>
      </c>
      <c r="C48" s="15">
        <v>1</v>
      </c>
      <c r="D48" s="15">
        <v>12</v>
      </c>
      <c r="E48" s="12"/>
      <c r="F48" s="7"/>
      <c r="G48" s="7"/>
    </row>
    <row r="49" spans="1:7" ht="12.75" customHeight="1">
      <c r="A49" s="16" t="s">
        <v>21</v>
      </c>
      <c r="B49" s="15" t="s">
        <v>59</v>
      </c>
      <c r="C49" s="15">
        <v>1</v>
      </c>
      <c r="D49" s="15">
        <v>12</v>
      </c>
      <c r="E49" s="12"/>
      <c r="F49" s="7"/>
      <c r="G49" s="7"/>
    </row>
    <row r="50" spans="1:7" ht="12.75" customHeight="1">
      <c r="A50" s="16" t="s">
        <v>22</v>
      </c>
      <c r="B50" s="15" t="s">
        <v>59</v>
      </c>
      <c r="C50" s="15">
        <v>1</v>
      </c>
      <c r="D50" s="15">
        <v>12</v>
      </c>
      <c r="E50" s="12"/>
      <c r="F50" s="7"/>
      <c r="G50" s="7"/>
    </row>
    <row r="51" spans="1:7" ht="12.75" customHeight="1">
      <c r="A51" s="16" t="s">
        <v>23</v>
      </c>
      <c r="B51" s="15" t="s">
        <v>59</v>
      </c>
      <c r="C51" s="15">
        <v>1</v>
      </c>
      <c r="D51" s="15">
        <v>12</v>
      </c>
      <c r="E51" s="12"/>
      <c r="F51" s="7"/>
      <c r="G51" s="7"/>
    </row>
    <row r="52" spans="1:7" ht="12.75" customHeight="1">
      <c r="A52" s="16" t="s">
        <v>24</v>
      </c>
      <c r="B52" s="15" t="s">
        <v>59</v>
      </c>
      <c r="C52" s="15">
        <v>1</v>
      </c>
      <c r="D52" s="15">
        <v>12</v>
      </c>
      <c r="E52" s="12"/>
      <c r="F52" s="7"/>
      <c r="G52" s="7"/>
    </row>
    <row r="53" spans="1:7" ht="12.75" customHeight="1">
      <c r="A53" s="16" t="s">
        <v>25</v>
      </c>
      <c r="B53" s="15" t="s">
        <v>59</v>
      </c>
      <c r="C53" s="15">
        <v>1</v>
      </c>
      <c r="D53" s="15">
        <v>12</v>
      </c>
      <c r="E53" s="12"/>
      <c r="F53" s="7"/>
      <c r="G53" s="7"/>
    </row>
    <row r="54" spans="1:7" ht="12.75" customHeight="1">
      <c r="A54" s="16" t="s">
        <v>26</v>
      </c>
      <c r="B54" s="15" t="s">
        <v>59</v>
      </c>
      <c r="C54" s="15">
        <v>1</v>
      </c>
      <c r="D54" s="15">
        <v>12</v>
      </c>
      <c r="E54" s="12"/>
      <c r="F54" s="7"/>
      <c r="G54" s="7"/>
    </row>
    <row r="55" spans="1:7" ht="12.75" customHeight="1">
      <c r="A55" s="16" t="s">
        <v>27</v>
      </c>
      <c r="B55" s="15" t="s">
        <v>59</v>
      </c>
      <c r="C55" s="15">
        <v>1</v>
      </c>
      <c r="D55" s="15">
        <v>12</v>
      </c>
      <c r="E55" s="12"/>
      <c r="F55" s="7"/>
      <c r="G55" s="7"/>
    </row>
    <row r="56" spans="1:7" ht="12.75" customHeight="1">
      <c r="A56" s="16" t="s">
        <v>28</v>
      </c>
      <c r="B56" s="15" t="s">
        <v>59</v>
      </c>
      <c r="C56" s="15">
        <v>1</v>
      </c>
      <c r="D56" s="15">
        <v>12</v>
      </c>
      <c r="E56" s="12"/>
      <c r="F56" s="7"/>
      <c r="G56" s="7"/>
    </row>
    <row r="57" spans="1:7">
      <c r="A57" s="24" t="s">
        <v>29</v>
      </c>
      <c r="B57" s="24"/>
      <c r="C57" s="24"/>
      <c r="D57" s="24"/>
      <c r="E57" s="15"/>
      <c r="F57" s="24"/>
      <c r="G57" s="24"/>
    </row>
    <row r="58" spans="1:7">
      <c r="A58" s="19" t="s">
        <v>14</v>
      </c>
      <c r="B58" s="15" t="s">
        <v>59</v>
      </c>
      <c r="C58" s="15">
        <v>1</v>
      </c>
      <c r="D58" s="15">
        <v>12</v>
      </c>
      <c r="E58" s="12"/>
      <c r="F58" s="7"/>
      <c r="G58" s="7"/>
    </row>
    <row r="59" spans="1:7">
      <c r="A59" s="19" t="s">
        <v>15</v>
      </c>
      <c r="B59" s="15" t="s">
        <v>59</v>
      </c>
      <c r="C59" s="15">
        <v>1</v>
      </c>
      <c r="D59" s="15">
        <v>12</v>
      </c>
      <c r="E59" s="12"/>
      <c r="F59" s="7"/>
      <c r="G59" s="7"/>
    </row>
    <row r="60" spans="1:7">
      <c r="A60" s="19" t="s">
        <v>16</v>
      </c>
      <c r="B60" s="15" t="s">
        <v>59</v>
      </c>
      <c r="C60" s="15">
        <v>1</v>
      </c>
      <c r="D60" s="15">
        <v>12</v>
      </c>
      <c r="E60" s="12"/>
      <c r="F60" s="7"/>
      <c r="G60" s="7"/>
    </row>
    <row r="61" spans="1:7">
      <c r="A61" s="19" t="s">
        <v>17</v>
      </c>
      <c r="B61" s="15" t="s">
        <v>59</v>
      </c>
      <c r="C61" s="15">
        <v>1</v>
      </c>
      <c r="D61" s="15">
        <v>12</v>
      </c>
      <c r="E61" s="12"/>
      <c r="F61" s="7"/>
      <c r="G61" s="7"/>
    </row>
    <row r="62" spans="1:7">
      <c r="A62" s="19" t="s">
        <v>18</v>
      </c>
      <c r="B62" s="15" t="s">
        <v>59</v>
      </c>
      <c r="C62" s="15">
        <v>1</v>
      </c>
      <c r="D62" s="15">
        <v>12</v>
      </c>
      <c r="E62" s="12"/>
      <c r="F62" s="7"/>
      <c r="G62" s="7"/>
    </row>
    <row r="63" spans="1:7">
      <c r="A63" s="19" t="s">
        <v>19</v>
      </c>
      <c r="B63" s="15" t="s">
        <v>59</v>
      </c>
      <c r="C63" s="15">
        <v>1</v>
      </c>
      <c r="D63" s="15">
        <v>12</v>
      </c>
      <c r="E63" s="12"/>
      <c r="F63" s="7"/>
      <c r="G63" s="7"/>
    </row>
    <row r="64" spans="1:7">
      <c r="A64" s="16" t="s">
        <v>20</v>
      </c>
      <c r="B64" s="15" t="s">
        <v>59</v>
      </c>
      <c r="C64" s="15">
        <v>1</v>
      </c>
      <c r="D64" s="15">
        <v>12</v>
      </c>
      <c r="E64" s="12"/>
      <c r="F64" s="7"/>
      <c r="G64" s="7"/>
    </row>
    <row r="65" spans="1:8">
      <c r="A65" s="16" t="s">
        <v>21</v>
      </c>
      <c r="B65" s="15" t="s">
        <v>59</v>
      </c>
      <c r="C65" s="15">
        <v>1</v>
      </c>
      <c r="D65" s="15">
        <v>12</v>
      </c>
      <c r="E65" s="12"/>
      <c r="F65" s="7"/>
      <c r="G65" s="7"/>
    </row>
    <row r="66" spans="1:8">
      <c r="A66" s="16" t="s">
        <v>22</v>
      </c>
      <c r="B66" s="15" t="s">
        <v>59</v>
      </c>
      <c r="C66" s="15">
        <v>1</v>
      </c>
      <c r="D66" s="15">
        <v>12</v>
      </c>
      <c r="E66" s="12"/>
      <c r="F66" s="7"/>
      <c r="G66" s="7"/>
    </row>
    <row r="67" spans="1:8">
      <c r="A67" s="16" t="s">
        <v>23</v>
      </c>
      <c r="B67" s="15" t="s">
        <v>59</v>
      </c>
      <c r="C67" s="15">
        <v>1</v>
      </c>
      <c r="D67" s="15">
        <v>12</v>
      </c>
      <c r="E67" s="12"/>
      <c r="F67" s="7"/>
      <c r="G67" s="7"/>
    </row>
    <row r="68" spans="1:8">
      <c r="A68" s="16" t="s">
        <v>24</v>
      </c>
      <c r="B68" s="15" t="s">
        <v>59</v>
      </c>
      <c r="C68" s="15">
        <v>1</v>
      </c>
      <c r="D68" s="15">
        <v>12</v>
      </c>
      <c r="E68" s="12"/>
      <c r="F68" s="7"/>
      <c r="G68" s="7"/>
    </row>
    <row r="69" spans="1:8">
      <c r="A69" s="16" t="s">
        <v>25</v>
      </c>
      <c r="B69" s="15" t="s">
        <v>59</v>
      </c>
      <c r="C69" s="15">
        <v>1</v>
      </c>
      <c r="D69" s="15">
        <v>12</v>
      </c>
      <c r="E69" s="12"/>
      <c r="F69" s="7"/>
      <c r="G69" s="7"/>
    </row>
    <row r="70" spans="1:8">
      <c r="A70" s="16" t="s">
        <v>26</v>
      </c>
      <c r="B70" s="15" t="s">
        <v>59</v>
      </c>
      <c r="C70" s="15">
        <v>1</v>
      </c>
      <c r="D70" s="15">
        <v>12</v>
      </c>
      <c r="E70" s="12"/>
      <c r="F70" s="7"/>
      <c r="G70" s="7"/>
    </row>
    <row r="71" spans="1:8">
      <c r="A71" s="16" t="s">
        <v>27</v>
      </c>
      <c r="B71" s="15" t="s">
        <v>59</v>
      </c>
      <c r="C71" s="15">
        <v>1</v>
      </c>
      <c r="D71" s="15">
        <v>12</v>
      </c>
      <c r="E71" s="12"/>
      <c r="F71" s="7"/>
      <c r="G71" s="7"/>
    </row>
    <row r="72" spans="1:8">
      <c r="A72" s="16" t="s">
        <v>28</v>
      </c>
      <c r="B72" s="15" t="s">
        <v>59</v>
      </c>
      <c r="C72" s="15">
        <v>1</v>
      </c>
      <c r="D72" s="15">
        <v>12</v>
      </c>
      <c r="E72" s="12"/>
      <c r="F72" s="7"/>
      <c r="G72" s="7"/>
    </row>
    <row r="73" spans="1:8">
      <c r="A73" s="108" t="s">
        <v>30</v>
      </c>
      <c r="B73" s="109"/>
      <c r="C73" s="109"/>
      <c r="D73" s="109"/>
      <c r="E73" s="109"/>
      <c r="F73" s="109"/>
      <c r="G73" s="110"/>
    </row>
    <row r="74" spans="1:8" ht="25.5">
      <c r="A74" s="16" t="s">
        <v>31</v>
      </c>
      <c r="B74" s="4" t="s">
        <v>32</v>
      </c>
      <c r="C74" s="20">
        <v>9600</v>
      </c>
      <c r="D74" s="15">
        <v>12</v>
      </c>
      <c r="E74" s="11"/>
      <c r="F74" s="7"/>
      <c r="G74" s="7"/>
    </row>
    <row r="75" spans="1:8">
      <c r="A75" s="108" t="s">
        <v>46</v>
      </c>
      <c r="B75" s="109"/>
      <c r="C75" s="109"/>
      <c r="D75" s="109"/>
      <c r="E75" s="110"/>
      <c r="F75" s="7"/>
      <c r="G75" s="7"/>
    </row>
    <row r="79" spans="1:8" ht="15.75">
      <c r="A79" s="112" t="s">
        <v>34</v>
      </c>
      <c r="B79" s="112"/>
      <c r="C79" s="112"/>
      <c r="D79" s="112"/>
      <c r="E79" s="112"/>
      <c r="F79" s="112"/>
      <c r="G79" s="112"/>
      <c r="H79" s="112"/>
    </row>
    <row r="81" spans="1:11" ht="27" customHeight="1">
      <c r="A81" s="103" t="s">
        <v>47</v>
      </c>
      <c r="B81" s="103"/>
      <c r="C81" s="119" t="s">
        <v>63</v>
      </c>
      <c r="D81" s="120"/>
      <c r="E81" s="121" t="s">
        <v>64</v>
      </c>
      <c r="F81" s="122"/>
      <c r="G81" s="123"/>
    </row>
    <row r="82" spans="1:11" ht="26.25" customHeight="1">
      <c r="A82" s="113" t="s">
        <v>55</v>
      </c>
      <c r="B82" s="114"/>
      <c r="C82" s="115"/>
      <c r="D82" s="117"/>
      <c r="E82" s="115"/>
      <c r="F82" s="116"/>
      <c r="G82" s="117"/>
      <c r="H82" s="30"/>
    </row>
    <row r="83" spans="1:11">
      <c r="A83" s="118" t="s">
        <v>38</v>
      </c>
      <c r="B83" s="118"/>
      <c r="C83" s="124"/>
      <c r="D83" s="98"/>
      <c r="E83" s="96"/>
      <c r="F83" s="97"/>
      <c r="G83" s="98"/>
    </row>
    <row r="84" spans="1:11">
      <c r="A84" s="118" t="s">
        <v>42</v>
      </c>
      <c r="B84" s="118"/>
      <c r="C84" s="99"/>
      <c r="D84" s="100"/>
      <c r="E84" s="100"/>
      <c r="F84" s="100"/>
      <c r="G84" s="100"/>
    </row>
    <row r="85" spans="1:11">
      <c r="A85" s="101" t="s">
        <v>60</v>
      </c>
      <c r="B85" s="101"/>
      <c r="C85" s="99"/>
      <c r="D85" s="100"/>
      <c r="E85" s="99"/>
      <c r="F85" s="100"/>
      <c r="G85" s="100"/>
    </row>
    <row r="86" spans="1:11">
      <c r="A86" s="29"/>
      <c r="B86" s="29"/>
      <c r="C86" s="10"/>
      <c r="D86" s="10"/>
      <c r="E86" s="10"/>
    </row>
    <row r="87" spans="1:11">
      <c r="A87" s="29"/>
      <c r="B87" s="29"/>
      <c r="C87" s="10"/>
      <c r="D87" s="10"/>
    </row>
    <row r="88" spans="1:11">
      <c r="A88" s="29"/>
      <c r="B88" s="29"/>
      <c r="C88" s="10"/>
      <c r="D88" s="10"/>
    </row>
    <row r="89" spans="1:11">
      <c r="E89" s="111" t="s">
        <v>49</v>
      </c>
      <c r="F89" s="111"/>
      <c r="G89" s="111"/>
    </row>
    <row r="90" spans="1:11">
      <c r="E90" s="111" t="s">
        <v>50</v>
      </c>
      <c r="F90" s="111"/>
      <c r="G90" s="111"/>
    </row>
    <row r="91" spans="1:11">
      <c r="B91" s="21" t="s">
        <v>48</v>
      </c>
    </row>
    <row r="92" spans="1:11">
      <c r="E92" s="111" t="s">
        <v>51</v>
      </c>
      <c r="F92" s="111"/>
      <c r="G92" s="111"/>
    </row>
    <row r="93" spans="1:11">
      <c r="E93" s="111" t="s">
        <v>52</v>
      </c>
      <c r="F93" s="111"/>
      <c r="G93" s="111"/>
      <c r="K93" s="21"/>
    </row>
  </sheetData>
  <mergeCells count="33">
    <mergeCell ref="C83:D83"/>
    <mergeCell ref="B21:B22"/>
    <mergeCell ref="E93:G93"/>
    <mergeCell ref="A79:H79"/>
    <mergeCell ref="A82:B82"/>
    <mergeCell ref="E82:G82"/>
    <mergeCell ref="E89:G89"/>
    <mergeCell ref="E90:G90"/>
    <mergeCell ref="E92:G92"/>
    <mergeCell ref="A83:B83"/>
    <mergeCell ref="A84:B84"/>
    <mergeCell ref="C81:D81"/>
    <mergeCell ref="E81:G81"/>
    <mergeCell ref="C82:D82"/>
    <mergeCell ref="C85:D85"/>
    <mergeCell ref="E84:G84"/>
    <mergeCell ref="C84:D84"/>
    <mergeCell ref="E83:G83"/>
    <mergeCell ref="E85:G85"/>
    <mergeCell ref="A85:B85"/>
    <mergeCell ref="A1:H1"/>
    <mergeCell ref="A2:H2"/>
    <mergeCell ref="A3:H3"/>
    <mergeCell ref="A81:B81"/>
    <mergeCell ref="A35:A36"/>
    <mergeCell ref="B35:B36"/>
    <mergeCell ref="A37:G37"/>
    <mergeCell ref="A40:G40"/>
    <mergeCell ref="A73:G73"/>
    <mergeCell ref="A75:E75"/>
    <mergeCell ref="A8:A9"/>
    <mergeCell ref="B8:B9"/>
    <mergeCell ref="A21:A22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CE95-014B-416B-95F4-4CACF801A13B}">
  <dimension ref="A1:N59"/>
  <sheetViews>
    <sheetView workbookViewId="0">
      <selection activeCell="E5" sqref="E5"/>
    </sheetView>
  </sheetViews>
  <sheetFormatPr defaultColWidth="9.140625" defaultRowHeight="12.75"/>
  <cols>
    <col min="1" max="1" width="37.7109375" style="2" customWidth="1"/>
    <col min="2" max="7" width="15" style="2" customWidth="1"/>
    <col min="8" max="8" width="27.42578125" style="2" customWidth="1"/>
    <col min="9" max="16384" width="9.140625" style="2"/>
  </cols>
  <sheetData>
    <row r="1" spans="1:14">
      <c r="A1" s="127" t="s">
        <v>145</v>
      </c>
      <c r="B1" s="127"/>
      <c r="C1" s="127"/>
      <c r="D1" s="127"/>
      <c r="E1" s="127"/>
      <c r="F1" s="127"/>
      <c r="G1" s="127"/>
    </row>
    <row r="2" spans="1:14">
      <c r="A2" s="1"/>
    </row>
    <row r="3" spans="1:14">
      <c r="A3" s="1" t="s">
        <v>55</v>
      </c>
    </row>
    <row r="5" spans="1:14" ht="25.5">
      <c r="A5" s="104" t="s">
        <v>0</v>
      </c>
      <c r="B5" s="104" t="s">
        <v>41</v>
      </c>
      <c r="C5" s="14" t="s">
        <v>53</v>
      </c>
      <c r="D5" s="14" t="s">
        <v>134</v>
      </c>
      <c r="E5" s="14" t="s">
        <v>40</v>
      </c>
      <c r="F5" s="14" t="s">
        <v>39</v>
      </c>
      <c r="G5" s="3"/>
    </row>
    <row r="6" spans="1:14">
      <c r="A6" s="104"/>
      <c r="B6" s="104"/>
      <c r="C6" s="15" t="s">
        <v>1</v>
      </c>
      <c r="D6" s="15" t="s">
        <v>2</v>
      </c>
      <c r="E6" s="15" t="s">
        <v>54</v>
      </c>
      <c r="F6" s="15" t="s">
        <v>7</v>
      </c>
    </row>
    <row r="7" spans="1:14" s="34" customFormat="1" ht="25.5">
      <c r="A7" s="32" t="s">
        <v>146</v>
      </c>
      <c r="B7" s="48" t="s">
        <v>66</v>
      </c>
      <c r="C7" s="33">
        <v>1</v>
      </c>
      <c r="D7" s="50"/>
      <c r="E7" s="31">
        <f>C7*D7</f>
        <v>0</v>
      </c>
      <c r="F7" s="31">
        <f>E7*1.25</f>
        <v>0</v>
      </c>
      <c r="G7" s="125"/>
      <c r="H7" s="126"/>
      <c r="I7" s="126"/>
      <c r="J7" s="126"/>
      <c r="K7" s="126"/>
      <c r="L7" s="126"/>
      <c r="M7" s="126"/>
    </row>
    <row r="8" spans="1:14" s="34" customFormat="1" ht="25.5">
      <c r="A8" s="32" t="s">
        <v>147</v>
      </c>
      <c r="B8" s="48" t="s">
        <v>66</v>
      </c>
      <c r="C8" s="33">
        <v>1</v>
      </c>
      <c r="D8" s="50"/>
      <c r="E8" s="31">
        <f>C8*D8</f>
        <v>0</v>
      </c>
      <c r="F8" s="31">
        <f>E8*1.25</f>
        <v>0</v>
      </c>
      <c r="G8" s="46"/>
      <c r="H8" s="47"/>
      <c r="I8" s="47"/>
      <c r="J8" s="47"/>
      <c r="K8" s="47"/>
      <c r="L8" s="47"/>
      <c r="M8" s="47"/>
    </row>
    <row r="9" spans="1:14" s="34" customFormat="1" ht="38.25">
      <c r="A9" s="32" t="s">
        <v>80</v>
      </c>
      <c r="B9" s="48" t="s">
        <v>66</v>
      </c>
      <c r="C9" s="33">
        <v>3</v>
      </c>
      <c r="D9" s="50"/>
      <c r="E9" s="31">
        <v>0</v>
      </c>
      <c r="F9" s="31">
        <v>0</v>
      </c>
      <c r="G9" s="125"/>
      <c r="H9" s="126"/>
      <c r="I9" s="126"/>
      <c r="J9" s="126"/>
      <c r="K9" s="126"/>
      <c r="L9" s="126"/>
      <c r="M9" s="126"/>
      <c r="N9" s="35"/>
    </row>
    <row r="10" spans="1:14" s="34" customFormat="1" ht="51">
      <c r="A10" s="32" t="s">
        <v>148</v>
      </c>
      <c r="B10" s="48" t="s">
        <v>66</v>
      </c>
      <c r="C10" s="33">
        <v>1</v>
      </c>
      <c r="D10" s="50"/>
      <c r="E10" s="31">
        <v>0</v>
      </c>
      <c r="F10" s="31">
        <v>0</v>
      </c>
      <c r="G10" s="125"/>
      <c r="H10" s="126"/>
      <c r="I10" s="126"/>
      <c r="J10" s="126"/>
      <c r="K10" s="126"/>
      <c r="L10" s="126"/>
      <c r="M10" s="126"/>
    </row>
    <row r="11" spans="1:14" s="34" customFormat="1" ht="51">
      <c r="A11" s="32" t="s">
        <v>149</v>
      </c>
      <c r="B11" s="48" t="s">
        <v>66</v>
      </c>
      <c r="C11" s="33">
        <v>1</v>
      </c>
      <c r="D11" s="50"/>
      <c r="E11" s="31">
        <v>0</v>
      </c>
      <c r="F11" s="31">
        <v>0</v>
      </c>
      <c r="G11" s="46"/>
      <c r="H11" s="47"/>
      <c r="I11" s="47"/>
      <c r="J11" s="47"/>
      <c r="K11" s="47"/>
      <c r="L11" s="47"/>
      <c r="M11" s="47"/>
    </row>
    <row r="12" spans="1:14" s="34" customFormat="1" ht="51">
      <c r="A12" s="32" t="s">
        <v>150</v>
      </c>
      <c r="B12" s="48" t="s">
        <v>66</v>
      </c>
      <c r="C12" s="33">
        <v>2</v>
      </c>
      <c r="D12" s="50"/>
      <c r="E12" s="31">
        <v>0</v>
      </c>
      <c r="F12" s="31">
        <v>0</v>
      </c>
      <c r="G12" s="46"/>
      <c r="H12" s="47"/>
      <c r="I12" s="47"/>
      <c r="J12" s="47"/>
      <c r="K12" s="47"/>
      <c r="L12" s="47"/>
      <c r="M12" s="47"/>
    </row>
    <row r="13" spans="1:14" s="34" customFormat="1" ht="51">
      <c r="A13" s="32" t="s">
        <v>151</v>
      </c>
      <c r="B13" s="48" t="s">
        <v>66</v>
      </c>
      <c r="C13" s="33">
        <v>1</v>
      </c>
      <c r="D13" s="50"/>
      <c r="E13" s="31">
        <v>0</v>
      </c>
      <c r="F13" s="31">
        <v>0</v>
      </c>
      <c r="G13" s="46"/>
      <c r="H13" s="47"/>
      <c r="I13" s="47"/>
      <c r="J13" s="47"/>
      <c r="K13" s="47"/>
      <c r="L13" s="47"/>
      <c r="M13" s="47"/>
    </row>
    <row r="14" spans="1:14" s="34" customFormat="1" ht="51">
      <c r="A14" s="52" t="s">
        <v>82</v>
      </c>
      <c r="B14" s="48" t="s">
        <v>66</v>
      </c>
      <c r="C14" s="33">
        <v>1</v>
      </c>
      <c r="D14" s="50"/>
      <c r="E14" s="31">
        <v>0</v>
      </c>
      <c r="F14" s="31">
        <v>0</v>
      </c>
      <c r="G14" s="46"/>
      <c r="H14" s="47"/>
      <c r="I14" s="47"/>
      <c r="J14" s="47"/>
      <c r="K14" s="47"/>
      <c r="L14" s="47"/>
      <c r="M14" s="47"/>
    </row>
    <row r="15" spans="1:14" s="34" customFormat="1" ht="51">
      <c r="A15" s="52" t="s">
        <v>83</v>
      </c>
      <c r="B15" s="48" t="s">
        <v>66</v>
      </c>
      <c r="C15" s="33">
        <v>1</v>
      </c>
      <c r="D15" s="50"/>
      <c r="E15" s="31">
        <v>0</v>
      </c>
      <c r="F15" s="31">
        <v>0</v>
      </c>
      <c r="G15" s="46"/>
      <c r="H15" s="47"/>
      <c r="I15" s="47"/>
      <c r="J15" s="47"/>
      <c r="K15" s="47"/>
      <c r="L15" s="47"/>
      <c r="M15" s="47"/>
    </row>
    <row r="16" spans="1:14" s="34" customFormat="1" ht="51">
      <c r="A16" s="32" t="s">
        <v>152</v>
      </c>
      <c r="B16" s="48" t="s">
        <v>66</v>
      </c>
      <c r="C16" s="33">
        <v>1</v>
      </c>
      <c r="D16" s="50"/>
      <c r="E16" s="31">
        <v>0</v>
      </c>
      <c r="F16" s="31">
        <v>0</v>
      </c>
      <c r="G16" s="46"/>
      <c r="H16" s="47"/>
      <c r="I16" s="47"/>
      <c r="J16" s="47"/>
      <c r="K16" s="47"/>
      <c r="L16" s="47"/>
      <c r="M16" s="47"/>
    </row>
    <row r="17" spans="1:13" s="34" customFormat="1" ht="38.25">
      <c r="A17" s="32" t="s">
        <v>75</v>
      </c>
      <c r="B17" s="48" t="s">
        <v>66</v>
      </c>
      <c r="C17" s="33">
        <v>1</v>
      </c>
      <c r="D17" s="50"/>
      <c r="E17" s="31">
        <v>0</v>
      </c>
      <c r="F17" s="31">
        <v>0</v>
      </c>
      <c r="G17" s="46"/>
      <c r="H17" s="47"/>
      <c r="I17" s="47"/>
      <c r="J17" s="47"/>
      <c r="K17" s="47"/>
      <c r="L17" s="47"/>
      <c r="M17" s="47"/>
    </row>
    <row r="18" spans="1:13" s="34" customFormat="1" ht="38.25">
      <c r="A18" s="32" t="s">
        <v>76</v>
      </c>
      <c r="B18" s="48" t="s">
        <v>66</v>
      </c>
      <c r="C18" s="33">
        <v>1</v>
      </c>
      <c r="D18" s="50"/>
      <c r="E18" s="31">
        <v>0</v>
      </c>
      <c r="F18" s="31">
        <v>0</v>
      </c>
      <c r="G18" s="46"/>
      <c r="H18" s="47"/>
      <c r="I18" s="47"/>
      <c r="J18" s="47"/>
      <c r="K18" s="47"/>
      <c r="L18" s="47"/>
      <c r="M18" s="47"/>
    </row>
    <row r="19" spans="1:13" s="37" customFormat="1">
      <c r="A19" s="128" t="s">
        <v>68</v>
      </c>
      <c r="B19" s="129"/>
      <c r="C19" s="129"/>
      <c r="D19" s="130"/>
      <c r="E19" s="36">
        <f>SUM(E7:E18)</f>
        <v>0</v>
      </c>
      <c r="F19" s="36">
        <f>SUM(F7:F18)</f>
        <v>0</v>
      </c>
    </row>
    <row r="20" spans="1:13" s="34" customFormat="1"/>
    <row r="21" spans="1:13" s="34" customFormat="1">
      <c r="A21" s="37" t="s">
        <v>67</v>
      </c>
    </row>
    <row r="22" spans="1:13" s="34" customFormat="1"/>
    <row r="23" spans="1:13" s="34" customFormat="1" ht="25.5">
      <c r="A23" s="131" t="s">
        <v>0</v>
      </c>
      <c r="B23" s="131" t="s">
        <v>41</v>
      </c>
      <c r="C23" s="48" t="s">
        <v>5</v>
      </c>
      <c r="D23" s="48" t="s">
        <v>6</v>
      </c>
      <c r="E23" s="48" t="s">
        <v>81</v>
      </c>
      <c r="F23" s="48" t="s">
        <v>40</v>
      </c>
      <c r="G23" s="48" t="s">
        <v>39</v>
      </c>
    </row>
    <row r="24" spans="1:13" s="34" customFormat="1">
      <c r="A24" s="131"/>
      <c r="B24" s="131"/>
      <c r="C24" s="33" t="s">
        <v>1</v>
      </c>
      <c r="D24" s="33" t="s">
        <v>2</v>
      </c>
      <c r="E24" s="33" t="s">
        <v>3</v>
      </c>
      <c r="F24" s="33" t="s">
        <v>33</v>
      </c>
      <c r="G24" s="33" t="s">
        <v>4</v>
      </c>
    </row>
    <row r="25" spans="1:13" s="34" customFormat="1" ht="25.5">
      <c r="A25" s="32" t="s">
        <v>146</v>
      </c>
      <c r="B25" s="48" t="s">
        <v>66</v>
      </c>
      <c r="C25" s="33">
        <v>1</v>
      </c>
      <c r="D25" s="33">
        <v>24</v>
      </c>
      <c r="E25" s="31"/>
      <c r="F25" s="31">
        <f>ROUND(C25*D25*E25,2)</f>
        <v>0</v>
      </c>
      <c r="G25" s="31">
        <f t="shared" ref="G25:G36" si="0">F25*1.25</f>
        <v>0</v>
      </c>
    </row>
    <row r="26" spans="1:13" s="34" customFormat="1" ht="25.5">
      <c r="A26" s="32" t="s">
        <v>147</v>
      </c>
      <c r="B26" s="48" t="s">
        <v>66</v>
      </c>
      <c r="C26" s="33">
        <v>1</v>
      </c>
      <c r="D26" s="33">
        <v>24</v>
      </c>
      <c r="E26" s="31"/>
      <c r="F26" s="31">
        <f>ROUND(C26*D26*E26,2)</f>
        <v>0</v>
      </c>
      <c r="G26" s="31">
        <f t="shared" si="0"/>
        <v>0</v>
      </c>
    </row>
    <row r="27" spans="1:13" s="34" customFormat="1" ht="38.25">
      <c r="A27" s="32" t="s">
        <v>80</v>
      </c>
      <c r="B27" s="48" t="s">
        <v>66</v>
      </c>
      <c r="C27" s="33">
        <v>3</v>
      </c>
      <c r="D27" s="33">
        <v>24</v>
      </c>
      <c r="E27" s="31"/>
      <c r="F27" s="31">
        <f t="shared" ref="F27:F36" si="1">ROUND(C27*D27*E27,2)</f>
        <v>0</v>
      </c>
      <c r="G27" s="31">
        <f t="shared" si="0"/>
        <v>0</v>
      </c>
    </row>
    <row r="28" spans="1:13" s="34" customFormat="1" ht="51">
      <c r="A28" s="32" t="s">
        <v>148</v>
      </c>
      <c r="B28" s="48" t="s">
        <v>66</v>
      </c>
      <c r="C28" s="33">
        <v>1</v>
      </c>
      <c r="D28" s="33">
        <v>24</v>
      </c>
      <c r="E28" s="31"/>
      <c r="F28" s="31">
        <f t="shared" si="1"/>
        <v>0</v>
      </c>
      <c r="G28" s="31">
        <f t="shared" si="0"/>
        <v>0</v>
      </c>
    </row>
    <row r="29" spans="1:13" s="34" customFormat="1" ht="51">
      <c r="A29" s="32" t="s">
        <v>149</v>
      </c>
      <c r="B29" s="48" t="s">
        <v>66</v>
      </c>
      <c r="C29" s="33">
        <v>1</v>
      </c>
      <c r="D29" s="33">
        <v>24</v>
      </c>
      <c r="E29" s="31"/>
      <c r="F29" s="31">
        <f t="shared" si="1"/>
        <v>0</v>
      </c>
      <c r="G29" s="31">
        <f t="shared" si="0"/>
        <v>0</v>
      </c>
    </row>
    <row r="30" spans="1:13" s="34" customFormat="1" ht="51">
      <c r="A30" s="32" t="s">
        <v>150</v>
      </c>
      <c r="B30" s="48" t="s">
        <v>66</v>
      </c>
      <c r="C30" s="33">
        <v>2</v>
      </c>
      <c r="D30" s="33">
        <v>24</v>
      </c>
      <c r="E30" s="31"/>
      <c r="F30" s="31">
        <f t="shared" si="1"/>
        <v>0</v>
      </c>
      <c r="G30" s="31">
        <f t="shared" si="0"/>
        <v>0</v>
      </c>
    </row>
    <row r="31" spans="1:13" s="34" customFormat="1" ht="51">
      <c r="A31" s="32" t="s">
        <v>151</v>
      </c>
      <c r="B31" s="48" t="s">
        <v>66</v>
      </c>
      <c r="C31" s="33">
        <v>1</v>
      </c>
      <c r="D31" s="33">
        <v>24</v>
      </c>
      <c r="E31" s="31"/>
      <c r="F31" s="31">
        <f t="shared" si="1"/>
        <v>0</v>
      </c>
      <c r="G31" s="31">
        <f t="shared" si="0"/>
        <v>0</v>
      </c>
    </row>
    <row r="32" spans="1:13" s="34" customFormat="1" ht="51">
      <c r="A32" s="52" t="s">
        <v>82</v>
      </c>
      <c r="B32" s="48" t="s">
        <v>66</v>
      </c>
      <c r="C32" s="33">
        <v>1</v>
      </c>
      <c r="D32" s="33">
        <v>24</v>
      </c>
      <c r="E32" s="31"/>
      <c r="F32" s="31">
        <f t="shared" si="1"/>
        <v>0</v>
      </c>
      <c r="G32" s="31">
        <f t="shared" si="0"/>
        <v>0</v>
      </c>
    </row>
    <row r="33" spans="1:8" s="34" customFormat="1" ht="51">
      <c r="A33" s="52" t="s">
        <v>83</v>
      </c>
      <c r="B33" s="48" t="s">
        <v>66</v>
      </c>
      <c r="C33" s="33">
        <v>1</v>
      </c>
      <c r="D33" s="33">
        <v>24</v>
      </c>
      <c r="E33" s="31"/>
      <c r="F33" s="31">
        <f t="shared" si="1"/>
        <v>0</v>
      </c>
      <c r="G33" s="31">
        <f t="shared" si="0"/>
        <v>0</v>
      </c>
    </row>
    <row r="34" spans="1:8" s="34" customFormat="1" ht="51">
      <c r="A34" s="32" t="s">
        <v>152</v>
      </c>
      <c r="B34" s="48" t="s">
        <v>66</v>
      </c>
      <c r="C34" s="33">
        <v>1</v>
      </c>
      <c r="D34" s="33">
        <v>24</v>
      </c>
      <c r="E34" s="31"/>
      <c r="F34" s="31">
        <f t="shared" si="1"/>
        <v>0</v>
      </c>
      <c r="G34" s="31">
        <f t="shared" si="0"/>
        <v>0</v>
      </c>
    </row>
    <row r="35" spans="1:8" s="34" customFormat="1" ht="38.25">
      <c r="A35" s="32" t="s">
        <v>75</v>
      </c>
      <c r="B35" s="48" t="s">
        <v>66</v>
      </c>
      <c r="C35" s="33">
        <v>1</v>
      </c>
      <c r="D35" s="33">
        <v>24</v>
      </c>
      <c r="E35" s="31"/>
      <c r="F35" s="31">
        <f t="shared" si="1"/>
        <v>0</v>
      </c>
      <c r="G35" s="31">
        <f t="shared" si="0"/>
        <v>0</v>
      </c>
    </row>
    <row r="36" spans="1:8" s="34" customFormat="1" ht="38.25">
      <c r="A36" s="32" t="s">
        <v>76</v>
      </c>
      <c r="B36" s="48" t="s">
        <v>66</v>
      </c>
      <c r="C36" s="33">
        <v>1</v>
      </c>
      <c r="D36" s="33">
        <v>24</v>
      </c>
      <c r="E36" s="31"/>
      <c r="F36" s="31">
        <f t="shared" si="1"/>
        <v>0</v>
      </c>
      <c r="G36" s="31">
        <f t="shared" si="0"/>
        <v>0</v>
      </c>
      <c r="H36" s="51"/>
    </row>
    <row r="37" spans="1:8" s="37" customFormat="1">
      <c r="A37" s="132" t="s">
        <v>69</v>
      </c>
      <c r="B37" s="133"/>
      <c r="C37" s="133"/>
      <c r="D37" s="133"/>
      <c r="E37" s="134"/>
      <c r="F37" s="36">
        <f>SUM(F25:F36)</f>
        <v>0</v>
      </c>
      <c r="G37" s="36">
        <f>SUM(G25:G36)</f>
        <v>0</v>
      </c>
    </row>
    <row r="38" spans="1:8" s="34" customFormat="1">
      <c r="A38" s="38"/>
      <c r="B38" s="38"/>
      <c r="C38" s="38"/>
      <c r="D38" s="38"/>
      <c r="E38" s="38"/>
      <c r="F38" s="38"/>
      <c r="G38" s="39"/>
    </row>
    <row r="39" spans="1:8" s="34" customFormat="1">
      <c r="A39" s="37" t="s">
        <v>42</v>
      </c>
    </row>
    <row r="40" spans="1:8" s="34" customFormat="1"/>
    <row r="41" spans="1:8" s="34" customFormat="1" ht="25.5">
      <c r="A41" s="131" t="s">
        <v>0</v>
      </c>
      <c r="B41" s="131" t="s">
        <v>41</v>
      </c>
      <c r="C41" s="48" t="s">
        <v>8</v>
      </c>
      <c r="D41" s="48" t="s">
        <v>6</v>
      </c>
      <c r="E41" s="48" t="s">
        <v>81</v>
      </c>
      <c r="F41" s="48" t="s">
        <v>44</v>
      </c>
      <c r="G41" s="48" t="s">
        <v>45</v>
      </c>
    </row>
    <row r="42" spans="1:8" s="34" customFormat="1">
      <c r="A42" s="131"/>
      <c r="B42" s="131"/>
      <c r="C42" s="33" t="s">
        <v>1</v>
      </c>
      <c r="D42" s="33" t="s">
        <v>2</v>
      </c>
      <c r="E42" s="33" t="s">
        <v>3</v>
      </c>
      <c r="F42" s="33" t="s">
        <v>33</v>
      </c>
      <c r="G42" s="33" t="s">
        <v>4</v>
      </c>
    </row>
    <row r="43" spans="1:8" s="34" customFormat="1">
      <c r="A43" s="53" t="s">
        <v>72</v>
      </c>
      <c r="B43" s="33" t="s">
        <v>59</v>
      </c>
      <c r="C43" s="54">
        <v>3000</v>
      </c>
      <c r="D43" s="33">
        <v>24</v>
      </c>
      <c r="E43" s="49"/>
      <c r="F43" s="31">
        <f>C43*D43*E43</f>
        <v>0</v>
      </c>
      <c r="G43" s="31">
        <f t="shared" ref="G43:G44" si="2">F43*1.25</f>
        <v>0</v>
      </c>
    </row>
    <row r="44" spans="1:8" s="34" customFormat="1" ht="25.5">
      <c r="A44" s="32" t="s">
        <v>73</v>
      </c>
      <c r="B44" s="33" t="s">
        <v>59</v>
      </c>
      <c r="C44" s="33">
        <v>1000</v>
      </c>
      <c r="D44" s="33">
        <v>24</v>
      </c>
      <c r="E44" s="49"/>
      <c r="F44" s="31">
        <f>C44*D44*E44</f>
        <v>0</v>
      </c>
      <c r="G44" s="31">
        <f t="shared" si="2"/>
        <v>0</v>
      </c>
    </row>
    <row r="45" spans="1:8" s="37" customFormat="1">
      <c r="A45" s="135" t="s">
        <v>70</v>
      </c>
      <c r="B45" s="136" t="s">
        <v>32</v>
      </c>
      <c r="C45" s="136">
        <v>8500</v>
      </c>
      <c r="D45" s="136">
        <v>12</v>
      </c>
      <c r="E45" s="137">
        <v>0</v>
      </c>
      <c r="F45" s="36">
        <f>SUM(F43:F44)</f>
        <v>0</v>
      </c>
      <c r="G45" s="36">
        <f>SUM(G43:G44)</f>
        <v>0</v>
      </c>
    </row>
    <row r="46" spans="1:8" s="34" customFormat="1"/>
    <row r="47" spans="1:8" s="34" customFormat="1">
      <c r="A47" s="37" t="s">
        <v>77</v>
      </c>
    </row>
    <row r="48" spans="1:8" s="34" customFormat="1"/>
    <row r="49" spans="1:7" s="34" customFormat="1" ht="34.5" customHeight="1">
      <c r="A49" s="138" t="s">
        <v>47</v>
      </c>
      <c r="B49" s="139"/>
      <c r="C49" s="140" t="s">
        <v>85</v>
      </c>
      <c r="D49" s="141"/>
      <c r="E49" s="140" t="s">
        <v>79</v>
      </c>
      <c r="F49" s="141"/>
      <c r="G49" s="44" t="s">
        <v>84</v>
      </c>
    </row>
    <row r="50" spans="1:7" s="34" customFormat="1">
      <c r="A50" s="142" t="s">
        <v>55</v>
      </c>
      <c r="B50" s="142"/>
      <c r="C50" s="143">
        <f>E19</f>
        <v>0</v>
      </c>
      <c r="D50" s="144"/>
      <c r="E50" s="140">
        <f>C50*0.25</f>
        <v>0</v>
      </c>
      <c r="F50" s="141"/>
      <c r="G50" s="43">
        <f>C50*1.25</f>
        <v>0</v>
      </c>
    </row>
    <row r="51" spans="1:7" s="34" customFormat="1">
      <c r="A51" s="148" t="s">
        <v>71</v>
      </c>
      <c r="B51" s="148"/>
      <c r="C51" s="149">
        <f>F37</f>
        <v>0</v>
      </c>
      <c r="D51" s="150"/>
      <c r="E51" s="140">
        <f t="shared" ref="E51:E52" si="3">C51*0.25</f>
        <v>0</v>
      </c>
      <c r="F51" s="141"/>
      <c r="G51" s="43">
        <f t="shared" ref="G51:G52" si="4">C51*1.25</f>
        <v>0</v>
      </c>
    </row>
    <row r="52" spans="1:7" s="34" customFormat="1">
      <c r="A52" s="151" t="s">
        <v>42</v>
      </c>
      <c r="B52" s="151"/>
      <c r="C52" s="149">
        <f>F45</f>
        <v>0</v>
      </c>
      <c r="D52" s="150"/>
      <c r="E52" s="140">
        <f t="shared" si="3"/>
        <v>0</v>
      </c>
      <c r="F52" s="141"/>
      <c r="G52" s="41">
        <f t="shared" si="4"/>
        <v>0</v>
      </c>
    </row>
    <row r="53" spans="1:7" s="34" customFormat="1">
      <c r="A53" s="145" t="s">
        <v>74</v>
      </c>
      <c r="B53" s="145"/>
      <c r="C53" s="146">
        <f>SUM(C50:D52)</f>
        <v>0</v>
      </c>
      <c r="D53" s="147"/>
      <c r="E53" s="146">
        <f>SUM(E50:F52)</f>
        <v>0</v>
      </c>
      <c r="F53" s="147"/>
      <c r="G53" s="42">
        <f>SUM(G50:G52)</f>
        <v>0</v>
      </c>
    </row>
    <row r="54" spans="1:7" s="34" customFormat="1">
      <c r="A54" s="35"/>
      <c r="B54" s="35"/>
      <c r="C54" s="40"/>
      <c r="D54" s="40"/>
    </row>
    <row r="55" spans="1:7" s="34" customFormat="1">
      <c r="A55" s="35"/>
      <c r="B55" s="35"/>
      <c r="C55" s="40"/>
      <c r="D55" s="40"/>
    </row>
    <row r="56" spans="1:7" s="34" customFormat="1"/>
    <row r="57" spans="1:7" s="34" customFormat="1"/>
    <row r="58" spans="1:7" s="34" customFormat="1"/>
    <row r="59" spans="1:7" s="34" customFormat="1"/>
  </sheetData>
  <mergeCells count="28">
    <mergeCell ref="A53:B53"/>
    <mergeCell ref="C53:D53"/>
    <mergeCell ref="E53:F53"/>
    <mergeCell ref="A51:B51"/>
    <mergeCell ref="C51:D51"/>
    <mergeCell ref="E51:F51"/>
    <mergeCell ref="A52:B52"/>
    <mergeCell ref="C52:D52"/>
    <mergeCell ref="E52:F52"/>
    <mergeCell ref="A45:E45"/>
    <mergeCell ref="A49:B49"/>
    <mergeCell ref="C49:D49"/>
    <mergeCell ref="E49:F49"/>
    <mergeCell ref="A50:B50"/>
    <mergeCell ref="C50:D50"/>
    <mergeCell ref="E50:F50"/>
    <mergeCell ref="A19:D19"/>
    <mergeCell ref="A23:A24"/>
    <mergeCell ref="B23:B24"/>
    <mergeCell ref="A37:E37"/>
    <mergeCell ref="A41:A42"/>
    <mergeCell ref="B41:B42"/>
    <mergeCell ref="G10:M10"/>
    <mergeCell ref="A1:G1"/>
    <mergeCell ref="A5:A6"/>
    <mergeCell ref="B5:B6"/>
    <mergeCell ref="G7:M7"/>
    <mergeCell ref="G9:M9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3F58-6E8A-4A79-B5E0-90884793BB24}">
  <sheetPr>
    <pageSetUpPr fitToPage="1"/>
  </sheetPr>
  <dimension ref="A1:G76"/>
  <sheetViews>
    <sheetView tabSelected="1" topLeftCell="A67" workbookViewId="0">
      <selection activeCell="A42" sqref="A42"/>
    </sheetView>
  </sheetViews>
  <sheetFormatPr defaultRowHeight="15"/>
  <cols>
    <col min="1" max="1" width="52.5703125" customWidth="1"/>
    <col min="2" max="2" width="25" customWidth="1"/>
    <col min="3" max="3" width="14.140625" customWidth="1"/>
    <col min="4" max="4" width="12" customWidth="1"/>
    <col min="5" max="5" width="22.28515625" customWidth="1"/>
    <col min="6" max="6" width="25.85546875" customWidth="1"/>
    <col min="7" max="7" width="30.28515625" customWidth="1"/>
  </cols>
  <sheetData>
    <row r="1" spans="1:7" s="2" customFormat="1" ht="12.75"/>
    <row r="2" spans="1:7" s="2" customFormat="1" ht="12.75"/>
    <row r="3" spans="1:7" s="2" customFormat="1" ht="12.75"/>
    <row r="4" spans="1:7" s="2" customFormat="1" ht="12.75"/>
    <row r="5" spans="1:7" s="2" customFormat="1" ht="12.75">
      <c r="A5" s="2" t="s">
        <v>133</v>
      </c>
    </row>
    <row r="6" spans="1:7" s="2" customFormat="1" ht="12.75"/>
    <row r="7" spans="1:7">
      <c r="A7" s="152" t="s">
        <v>130</v>
      </c>
      <c r="B7" s="152"/>
      <c r="C7" s="152"/>
      <c r="D7" s="152"/>
      <c r="E7" s="152"/>
      <c r="F7" s="152"/>
    </row>
    <row r="8" spans="1:7">
      <c r="A8" s="93"/>
      <c r="B8" s="93"/>
      <c r="C8" s="93"/>
      <c r="D8" s="93"/>
      <c r="E8" s="93"/>
      <c r="F8" s="93"/>
    </row>
    <row r="9" spans="1:7" ht="21.75" customHeight="1">
      <c r="A9" s="153" t="s">
        <v>131</v>
      </c>
      <c r="B9" s="153"/>
      <c r="C9" s="153"/>
      <c r="D9" s="153"/>
      <c r="E9" s="153"/>
      <c r="F9" s="92"/>
    </row>
    <row r="10" spans="1:7" ht="21.75" customHeight="1">
      <c r="A10" s="153" t="s">
        <v>49</v>
      </c>
      <c r="B10" s="153"/>
      <c r="C10" s="153"/>
      <c r="D10" s="153"/>
      <c r="E10" s="153"/>
      <c r="F10" s="92"/>
    </row>
    <row r="11" spans="1:7" ht="18.75" customHeight="1">
      <c r="A11" s="153" t="s">
        <v>132</v>
      </c>
      <c r="B11" s="153"/>
      <c r="C11" s="153"/>
      <c r="D11" s="153"/>
      <c r="E11" s="153"/>
      <c r="F11" s="92"/>
    </row>
    <row r="12" spans="1:7">
      <c r="A12" s="93"/>
      <c r="B12" s="93"/>
      <c r="C12" s="93"/>
      <c r="D12" s="93"/>
      <c r="E12" s="93"/>
      <c r="F12" s="93"/>
    </row>
    <row r="13" spans="1:7">
      <c r="A13" s="91"/>
    </row>
    <row r="14" spans="1:7" ht="9" customHeight="1">
      <c r="A14" s="90">
        <v>1</v>
      </c>
      <c r="B14" s="90">
        <v>2</v>
      </c>
      <c r="C14" s="90">
        <v>3</v>
      </c>
      <c r="D14" s="90">
        <v>4</v>
      </c>
      <c r="E14" s="90">
        <v>5</v>
      </c>
      <c r="F14" s="90" t="s">
        <v>129</v>
      </c>
    </row>
    <row r="15" spans="1:7" ht="81" customHeight="1">
      <c r="A15" s="183" t="s">
        <v>93</v>
      </c>
      <c r="B15" s="74" t="s">
        <v>104</v>
      </c>
      <c r="C15" s="74" t="s">
        <v>53</v>
      </c>
      <c r="D15" s="74" t="s">
        <v>6</v>
      </c>
      <c r="E15" s="66" t="s">
        <v>128</v>
      </c>
      <c r="F15" s="73" t="s">
        <v>100</v>
      </c>
      <c r="G15" s="89"/>
    </row>
    <row r="16" spans="1:7">
      <c r="A16" s="84" t="s">
        <v>112</v>
      </c>
      <c r="B16" s="78" t="s">
        <v>111</v>
      </c>
      <c r="C16" s="154">
        <v>2</v>
      </c>
      <c r="D16" s="155">
        <v>24</v>
      </c>
      <c r="E16" s="158">
        <v>0</v>
      </c>
      <c r="F16" s="158">
        <f>C16*D16*E16</f>
        <v>0</v>
      </c>
    </row>
    <row r="17" spans="1:6">
      <c r="A17" s="84" t="s">
        <v>117</v>
      </c>
      <c r="B17" s="78" t="s">
        <v>111</v>
      </c>
      <c r="C17" s="154"/>
      <c r="D17" s="156"/>
      <c r="E17" s="158"/>
      <c r="F17" s="158"/>
    </row>
    <row r="18" spans="1:6">
      <c r="A18" s="84" t="s">
        <v>123</v>
      </c>
      <c r="B18" s="78" t="s">
        <v>111</v>
      </c>
      <c r="C18" s="154"/>
      <c r="D18" s="156"/>
      <c r="E18" s="158"/>
      <c r="F18" s="158"/>
    </row>
    <row r="19" spans="1:6" ht="25.15" customHeight="1">
      <c r="A19" s="85" t="s">
        <v>110</v>
      </c>
      <c r="B19" s="78" t="s">
        <v>135</v>
      </c>
      <c r="C19" s="154"/>
      <c r="D19" s="156"/>
      <c r="E19" s="158"/>
      <c r="F19" s="158"/>
    </row>
    <row r="20" spans="1:6">
      <c r="A20" s="84" t="s">
        <v>122</v>
      </c>
      <c r="B20" s="78" t="s">
        <v>111</v>
      </c>
      <c r="C20" s="154"/>
      <c r="D20" s="156"/>
      <c r="E20" s="158"/>
      <c r="F20" s="158"/>
    </row>
    <row r="21" spans="1:6">
      <c r="A21" s="84" t="s">
        <v>121</v>
      </c>
      <c r="B21" s="78" t="s">
        <v>111</v>
      </c>
      <c r="C21" s="154"/>
      <c r="D21" s="156"/>
      <c r="E21" s="158"/>
      <c r="F21" s="158"/>
    </row>
    <row r="22" spans="1:6">
      <c r="A22" s="84" t="s">
        <v>127</v>
      </c>
      <c r="B22" s="78">
        <v>500</v>
      </c>
      <c r="C22" s="154"/>
      <c r="D22" s="156"/>
      <c r="E22" s="158"/>
      <c r="F22" s="158"/>
    </row>
    <row r="23" spans="1:6">
      <c r="A23" s="84" t="s">
        <v>120</v>
      </c>
      <c r="B23" s="78" t="s">
        <v>111</v>
      </c>
      <c r="C23" s="154"/>
      <c r="D23" s="156"/>
      <c r="E23" s="158"/>
      <c r="F23" s="158"/>
    </row>
    <row r="24" spans="1:6">
      <c r="A24" s="88" t="s">
        <v>126</v>
      </c>
      <c r="B24" s="86">
        <v>100</v>
      </c>
      <c r="C24" s="154"/>
      <c r="D24" s="156"/>
      <c r="E24" s="158"/>
      <c r="F24" s="158"/>
    </row>
    <row r="25" spans="1:6">
      <c r="A25" s="83" t="s">
        <v>109</v>
      </c>
      <c r="B25" s="78" t="s">
        <v>108</v>
      </c>
      <c r="C25" s="154"/>
      <c r="D25" s="157"/>
      <c r="E25" s="158"/>
      <c r="F25" s="158"/>
    </row>
    <row r="26" spans="1:6" ht="81" customHeight="1">
      <c r="A26" s="183" t="s">
        <v>125</v>
      </c>
      <c r="B26" s="74" t="s">
        <v>104</v>
      </c>
      <c r="C26" s="74" t="s">
        <v>53</v>
      </c>
      <c r="D26" s="74" t="s">
        <v>6</v>
      </c>
      <c r="E26" s="66" t="s">
        <v>124</v>
      </c>
      <c r="F26" s="73" t="s">
        <v>100</v>
      </c>
    </row>
    <row r="27" spans="1:6">
      <c r="A27" s="84" t="s">
        <v>112</v>
      </c>
      <c r="B27" s="78" t="s">
        <v>111</v>
      </c>
      <c r="C27" s="154">
        <v>4</v>
      </c>
      <c r="D27" s="155">
        <v>24</v>
      </c>
      <c r="E27" s="158">
        <v>0</v>
      </c>
      <c r="F27" s="158">
        <f>C27*D27*E27</f>
        <v>0</v>
      </c>
    </row>
    <row r="28" spans="1:6">
      <c r="A28" s="84" t="s">
        <v>117</v>
      </c>
      <c r="B28" s="78" t="s">
        <v>111</v>
      </c>
      <c r="C28" s="154"/>
      <c r="D28" s="156"/>
      <c r="E28" s="158"/>
      <c r="F28" s="158"/>
    </row>
    <row r="29" spans="1:6">
      <c r="A29" s="84" t="s">
        <v>123</v>
      </c>
      <c r="B29" s="78" t="s">
        <v>111</v>
      </c>
      <c r="C29" s="154"/>
      <c r="D29" s="156"/>
      <c r="E29" s="158"/>
      <c r="F29" s="158"/>
    </row>
    <row r="30" spans="1:6" ht="24">
      <c r="A30" s="85" t="s">
        <v>110</v>
      </c>
      <c r="B30" s="95" t="s">
        <v>102</v>
      </c>
      <c r="C30" s="154"/>
      <c r="D30" s="156"/>
      <c r="E30" s="158"/>
      <c r="F30" s="158"/>
    </row>
    <row r="31" spans="1:6">
      <c r="A31" s="84" t="s">
        <v>122</v>
      </c>
      <c r="B31" s="78" t="s">
        <v>111</v>
      </c>
      <c r="C31" s="154"/>
      <c r="D31" s="156"/>
      <c r="E31" s="158"/>
      <c r="F31" s="158"/>
    </row>
    <row r="32" spans="1:6">
      <c r="A32" s="84" t="s">
        <v>121</v>
      </c>
      <c r="B32" s="78" t="s">
        <v>111</v>
      </c>
      <c r="C32" s="154"/>
      <c r="D32" s="156"/>
      <c r="E32" s="158"/>
      <c r="F32" s="158"/>
    </row>
    <row r="33" spans="1:7">
      <c r="A33" s="84" t="s">
        <v>120</v>
      </c>
      <c r="B33" s="78" t="s">
        <v>111</v>
      </c>
      <c r="C33" s="154"/>
      <c r="D33" s="156"/>
      <c r="E33" s="158"/>
      <c r="F33" s="158"/>
    </row>
    <row r="34" spans="1:7">
      <c r="A34" s="83" t="s">
        <v>109</v>
      </c>
      <c r="B34" s="78" t="s">
        <v>108</v>
      </c>
      <c r="C34" s="154"/>
      <c r="D34" s="157"/>
      <c r="E34" s="158"/>
      <c r="F34" s="158"/>
    </row>
    <row r="35" spans="1:7" ht="81" customHeight="1">
      <c r="A35" s="183" t="s">
        <v>91</v>
      </c>
      <c r="B35" s="74" t="s">
        <v>104</v>
      </c>
      <c r="C35" s="74" t="s">
        <v>53</v>
      </c>
      <c r="D35" s="74" t="s">
        <v>6</v>
      </c>
      <c r="E35" s="66" t="s">
        <v>119</v>
      </c>
      <c r="F35" s="73" t="s">
        <v>100</v>
      </c>
    </row>
    <row r="36" spans="1:7">
      <c r="A36" s="84" t="s">
        <v>112</v>
      </c>
      <c r="B36" s="78" t="s">
        <v>111</v>
      </c>
      <c r="C36" s="154">
        <v>39</v>
      </c>
      <c r="D36" s="155">
        <v>24</v>
      </c>
      <c r="E36" s="158">
        <v>0</v>
      </c>
      <c r="F36" s="158">
        <f>C36*D36*E36</f>
        <v>0</v>
      </c>
    </row>
    <row r="37" spans="1:7">
      <c r="A37" s="84" t="s">
        <v>117</v>
      </c>
      <c r="B37" s="78" t="s">
        <v>111</v>
      </c>
      <c r="C37" s="154"/>
      <c r="D37" s="156"/>
      <c r="E37" s="158"/>
      <c r="F37" s="158"/>
    </row>
    <row r="38" spans="1:7">
      <c r="A38" s="84" t="s">
        <v>116</v>
      </c>
      <c r="B38" s="78">
        <v>100</v>
      </c>
      <c r="C38" s="154"/>
      <c r="D38" s="156"/>
      <c r="E38" s="158"/>
      <c r="F38" s="158"/>
    </row>
    <row r="39" spans="1:7" ht="24">
      <c r="A39" s="85" t="s">
        <v>110</v>
      </c>
      <c r="B39" s="78" t="s">
        <v>115</v>
      </c>
      <c r="C39" s="154"/>
      <c r="D39" s="156"/>
      <c r="E39" s="158"/>
      <c r="F39" s="158"/>
    </row>
    <row r="40" spans="1:7">
      <c r="A40" s="84" t="s">
        <v>114</v>
      </c>
      <c r="B40" s="78" t="s">
        <v>111</v>
      </c>
      <c r="C40" s="154"/>
      <c r="D40" s="156"/>
      <c r="E40" s="158"/>
      <c r="F40" s="158"/>
      <c r="G40" s="87"/>
    </row>
    <row r="41" spans="1:7">
      <c r="A41" s="83" t="s">
        <v>109</v>
      </c>
      <c r="B41" s="78" t="s">
        <v>108</v>
      </c>
      <c r="C41" s="154"/>
      <c r="D41" s="157"/>
      <c r="E41" s="158"/>
      <c r="F41" s="158"/>
    </row>
    <row r="42" spans="1:7" ht="81" customHeight="1">
      <c r="A42" s="183" t="s">
        <v>90</v>
      </c>
      <c r="B42" s="74" t="s">
        <v>104</v>
      </c>
      <c r="C42" s="74" t="s">
        <v>53</v>
      </c>
      <c r="D42" s="74" t="s">
        <v>6</v>
      </c>
      <c r="E42" s="66" t="s">
        <v>118</v>
      </c>
      <c r="F42" s="73" t="s">
        <v>100</v>
      </c>
    </row>
    <row r="43" spans="1:7">
      <c r="A43" s="84" t="s">
        <v>112</v>
      </c>
      <c r="B43" s="78" t="s">
        <v>111</v>
      </c>
      <c r="C43" s="154">
        <v>13</v>
      </c>
      <c r="D43" s="155">
        <v>24</v>
      </c>
      <c r="E43" s="158">
        <v>0</v>
      </c>
      <c r="F43" s="158">
        <f>C43*D43*E43</f>
        <v>0</v>
      </c>
    </row>
    <row r="44" spans="1:7">
      <c r="A44" s="84" t="s">
        <v>117</v>
      </c>
      <c r="B44" s="78" t="s">
        <v>111</v>
      </c>
      <c r="C44" s="154"/>
      <c r="D44" s="156"/>
      <c r="E44" s="158"/>
      <c r="F44" s="158"/>
    </row>
    <row r="45" spans="1:7">
      <c r="A45" s="84" t="s">
        <v>116</v>
      </c>
      <c r="B45" s="78">
        <v>200</v>
      </c>
      <c r="C45" s="154"/>
      <c r="D45" s="156"/>
      <c r="E45" s="158"/>
      <c r="F45" s="158"/>
    </row>
    <row r="46" spans="1:7" ht="24">
      <c r="A46" s="85" t="s">
        <v>110</v>
      </c>
      <c r="B46" s="78" t="s">
        <v>115</v>
      </c>
      <c r="C46" s="154"/>
      <c r="D46" s="156"/>
      <c r="E46" s="158"/>
      <c r="F46" s="158"/>
    </row>
    <row r="47" spans="1:7">
      <c r="A47" s="84" t="s">
        <v>114</v>
      </c>
      <c r="B47" s="78" t="s">
        <v>111</v>
      </c>
      <c r="C47" s="154"/>
      <c r="D47" s="156"/>
      <c r="E47" s="158"/>
      <c r="F47" s="158"/>
    </row>
    <row r="48" spans="1:7">
      <c r="A48" s="84" t="s">
        <v>113</v>
      </c>
      <c r="B48" s="78">
        <v>600</v>
      </c>
      <c r="C48" s="154"/>
      <c r="D48" s="156"/>
      <c r="E48" s="158"/>
      <c r="F48" s="158"/>
    </row>
    <row r="49" spans="1:7">
      <c r="A49" s="83" t="s">
        <v>109</v>
      </c>
      <c r="B49" s="78" t="s">
        <v>108</v>
      </c>
      <c r="C49" s="154"/>
      <c r="D49" s="157"/>
      <c r="E49" s="158"/>
      <c r="F49" s="158"/>
    </row>
    <row r="50" spans="1:7" ht="81" customHeight="1">
      <c r="A50" s="82" t="s">
        <v>136</v>
      </c>
      <c r="B50" s="74" t="s">
        <v>104</v>
      </c>
      <c r="C50" s="74" t="s">
        <v>53</v>
      </c>
      <c r="D50" s="74" t="s">
        <v>6</v>
      </c>
      <c r="E50" s="66" t="s">
        <v>107</v>
      </c>
      <c r="F50" s="73" t="s">
        <v>100</v>
      </c>
    </row>
    <row r="51" spans="1:7" ht="24">
      <c r="A51" s="81" t="s">
        <v>106</v>
      </c>
      <c r="B51" s="80" t="s">
        <v>105</v>
      </c>
      <c r="C51" s="78">
        <v>7</v>
      </c>
      <c r="D51" s="78">
        <v>24</v>
      </c>
      <c r="E51" s="77">
        <v>0</v>
      </c>
      <c r="F51" s="77">
        <f>C51*D51*E51</f>
        <v>0</v>
      </c>
    </row>
    <row r="52" spans="1:7" ht="81" customHeight="1">
      <c r="A52" s="75" t="s">
        <v>89</v>
      </c>
      <c r="B52" s="74" t="s">
        <v>104</v>
      </c>
      <c r="C52" s="74" t="s">
        <v>53</v>
      </c>
      <c r="D52" s="74" t="s">
        <v>6</v>
      </c>
      <c r="E52" s="66" t="s">
        <v>103</v>
      </c>
      <c r="F52" s="73" t="s">
        <v>100</v>
      </c>
    </row>
    <row r="53" spans="1:7" ht="24">
      <c r="A53" s="79" t="s">
        <v>137</v>
      </c>
      <c r="B53" s="78" t="s">
        <v>138</v>
      </c>
      <c r="C53" s="78">
        <v>1</v>
      </c>
      <c r="D53" s="78">
        <v>24</v>
      </c>
      <c r="E53" s="77">
        <v>0</v>
      </c>
      <c r="F53" s="77">
        <f>C53*D53*E53</f>
        <v>0</v>
      </c>
      <c r="G53" s="76"/>
    </row>
    <row r="54" spans="1:7" ht="81" customHeight="1">
      <c r="A54" s="75" t="s">
        <v>139</v>
      </c>
      <c r="B54" s="67"/>
      <c r="C54" s="74" t="s">
        <v>53</v>
      </c>
      <c r="D54" s="74" t="s">
        <v>6</v>
      </c>
      <c r="E54" s="66" t="s">
        <v>101</v>
      </c>
      <c r="F54" s="73" t="s">
        <v>100</v>
      </c>
    </row>
    <row r="55" spans="1:7">
      <c r="A55" s="72" t="s">
        <v>99</v>
      </c>
      <c r="B55" s="71"/>
      <c r="C55" s="70">
        <v>66</v>
      </c>
      <c r="D55" s="70">
        <v>24</v>
      </c>
      <c r="E55" s="69">
        <v>0</v>
      </c>
      <c r="F55" s="69">
        <f>C55*D55*E55</f>
        <v>0</v>
      </c>
    </row>
    <row r="56" spans="1:7" ht="24">
      <c r="A56" s="68" t="s">
        <v>140</v>
      </c>
      <c r="B56" s="67"/>
      <c r="C56" s="163" t="s">
        <v>98</v>
      </c>
      <c r="D56" s="164"/>
      <c r="E56" s="66" t="s">
        <v>97</v>
      </c>
      <c r="F56" s="66" t="s">
        <v>96</v>
      </c>
    </row>
    <row r="57" spans="1:7">
      <c r="A57" s="159" t="s">
        <v>141</v>
      </c>
      <c r="B57" s="160"/>
      <c r="C57" s="161">
        <v>1</v>
      </c>
      <c r="D57" s="162"/>
      <c r="E57" s="65">
        <v>0</v>
      </c>
      <c r="F57" s="65">
        <f>C57*E57</f>
        <v>0</v>
      </c>
    </row>
    <row r="58" spans="1:7">
      <c r="A58" s="165" t="s">
        <v>142</v>
      </c>
      <c r="B58" s="165"/>
      <c r="C58" s="161">
        <v>1</v>
      </c>
      <c r="D58" s="162"/>
      <c r="E58" s="65">
        <v>0</v>
      </c>
      <c r="F58" s="65">
        <f>C58*E58</f>
        <v>0</v>
      </c>
    </row>
    <row r="59" spans="1:7">
      <c r="A59" s="165" t="s">
        <v>143</v>
      </c>
      <c r="B59" s="165"/>
      <c r="C59" s="161">
        <v>5</v>
      </c>
      <c r="D59" s="162"/>
      <c r="E59" s="65">
        <v>0</v>
      </c>
      <c r="F59" s="65">
        <v>0</v>
      </c>
    </row>
    <row r="60" spans="1:7">
      <c r="A60" s="165" t="s">
        <v>144</v>
      </c>
      <c r="B60" s="165"/>
      <c r="C60" s="161">
        <v>45</v>
      </c>
      <c r="D60" s="162"/>
      <c r="E60" s="65">
        <v>0</v>
      </c>
      <c r="F60" s="65">
        <f>C60*E60</f>
        <v>0</v>
      </c>
    </row>
    <row r="62" spans="1:7" ht="15.75" thickBot="1"/>
    <row r="63" spans="1:7">
      <c r="A63" s="64" t="s">
        <v>95</v>
      </c>
      <c r="B63" s="63" t="s">
        <v>94</v>
      </c>
    </row>
    <row r="64" spans="1:7">
      <c r="A64" s="59" t="s">
        <v>93</v>
      </c>
      <c r="B64" s="58">
        <f>F16</f>
        <v>0</v>
      </c>
    </row>
    <row r="65" spans="1:2" ht="15.75" customHeight="1">
      <c r="A65" s="59" t="s">
        <v>92</v>
      </c>
      <c r="B65" s="58">
        <f>F27</f>
        <v>0</v>
      </c>
    </row>
    <row r="66" spans="1:2">
      <c r="A66" s="59" t="s">
        <v>91</v>
      </c>
      <c r="B66" s="58">
        <f>F36</f>
        <v>0</v>
      </c>
    </row>
    <row r="67" spans="1:2">
      <c r="A67" s="59" t="s">
        <v>90</v>
      </c>
      <c r="B67" s="58">
        <f>F43</f>
        <v>0</v>
      </c>
    </row>
    <row r="68" spans="1:2">
      <c r="A68" s="59" t="s">
        <v>136</v>
      </c>
      <c r="B68" s="58">
        <f>F51</f>
        <v>0</v>
      </c>
    </row>
    <row r="69" spans="1:2">
      <c r="A69" s="59" t="s">
        <v>89</v>
      </c>
      <c r="B69" s="58">
        <f>F53</f>
        <v>0</v>
      </c>
    </row>
    <row r="70" spans="1:2">
      <c r="A70" s="59" t="s">
        <v>139</v>
      </c>
      <c r="B70" s="58">
        <f>F55</f>
        <v>0</v>
      </c>
    </row>
    <row r="71" spans="1:2" ht="15.75" thickBot="1">
      <c r="A71" s="62" t="s">
        <v>140</v>
      </c>
      <c r="B71" s="94">
        <f>SUM(F57:F60)</f>
        <v>0</v>
      </c>
    </row>
    <row r="72" spans="1:2">
      <c r="A72" s="61" t="s">
        <v>88</v>
      </c>
      <c r="B72" s="60">
        <f>SUM(B64:B71)</f>
        <v>0</v>
      </c>
    </row>
    <row r="73" spans="1:2">
      <c r="A73" s="59" t="s">
        <v>87</v>
      </c>
      <c r="B73" s="58">
        <f>B72*0.25</f>
        <v>0</v>
      </c>
    </row>
    <row r="74" spans="1:2" ht="15.75" thickBot="1">
      <c r="A74" s="57" t="s">
        <v>86</v>
      </c>
      <c r="B74" s="56">
        <f>B72+B73</f>
        <v>0</v>
      </c>
    </row>
    <row r="76" spans="1:2">
      <c r="B76" s="55"/>
    </row>
  </sheetData>
  <mergeCells count="29">
    <mergeCell ref="A60:B60"/>
    <mergeCell ref="C60:D60"/>
    <mergeCell ref="F43:F49"/>
    <mergeCell ref="C56:D56"/>
    <mergeCell ref="A58:B58"/>
    <mergeCell ref="C58:D58"/>
    <mergeCell ref="A59:B59"/>
    <mergeCell ref="C59:D59"/>
    <mergeCell ref="A57:B57"/>
    <mergeCell ref="C57:D57"/>
    <mergeCell ref="C27:C34"/>
    <mergeCell ref="D27:D34"/>
    <mergeCell ref="E27:E34"/>
    <mergeCell ref="C43:C49"/>
    <mergeCell ref="D43:D49"/>
    <mergeCell ref="E43:E49"/>
    <mergeCell ref="F27:F34"/>
    <mergeCell ref="C36:C41"/>
    <mergeCell ref="D36:D41"/>
    <mergeCell ref="E36:E41"/>
    <mergeCell ref="F36:F41"/>
    <mergeCell ref="A7:F7"/>
    <mergeCell ref="A9:E9"/>
    <mergeCell ref="A10:E10"/>
    <mergeCell ref="A11:E11"/>
    <mergeCell ref="C16:C25"/>
    <mergeCell ref="D16:D25"/>
    <mergeCell ref="E16:E25"/>
    <mergeCell ref="F16:F25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9DD4-7C39-4306-A4D1-CC3247298DB8}">
  <dimension ref="A1:H17"/>
  <sheetViews>
    <sheetView workbookViewId="0">
      <selection activeCell="C16" sqref="C16:D16"/>
    </sheetView>
  </sheetViews>
  <sheetFormatPr defaultRowHeight="15"/>
  <cols>
    <col min="1" max="1" width="27.42578125" customWidth="1"/>
    <col min="4" max="4" width="11" customWidth="1"/>
  </cols>
  <sheetData>
    <row r="1" spans="1:8" s="2" customFormat="1" ht="12.75"/>
    <row r="2" spans="1:8" s="2" customFormat="1" ht="12.75"/>
    <row r="3" spans="1:8" s="2" customFormat="1" ht="12.75"/>
    <row r="4" spans="1:8" s="2" customFormat="1" ht="12.75"/>
    <row r="5" spans="1:8" s="2" customFormat="1" ht="12.75">
      <c r="A5" s="2" t="s">
        <v>133</v>
      </c>
    </row>
    <row r="6" spans="1:8" s="2" customFormat="1" ht="12.75"/>
    <row r="7" spans="1:8" s="2" customFormat="1" ht="12.75">
      <c r="A7" s="102" t="s">
        <v>153</v>
      </c>
      <c r="B7" s="102"/>
      <c r="C7" s="102"/>
      <c r="D7" s="102"/>
      <c r="E7" s="102"/>
      <c r="F7" s="102"/>
      <c r="G7" s="102"/>
    </row>
    <row r="8" spans="1:8" s="2" customFormat="1" ht="12.75">
      <c r="A8" s="13"/>
      <c r="B8" s="13"/>
      <c r="C8" s="13"/>
      <c r="D8" s="13"/>
      <c r="E8" s="13"/>
      <c r="F8" s="13"/>
      <c r="G8" s="13"/>
    </row>
    <row r="9" spans="1:8" ht="21.75" customHeight="1">
      <c r="A9" s="153" t="s">
        <v>131</v>
      </c>
      <c r="B9" s="153"/>
      <c r="C9" s="153"/>
      <c r="D9" s="153"/>
      <c r="E9" s="153"/>
      <c r="F9" s="92"/>
    </row>
    <row r="10" spans="1:8" ht="21.75" customHeight="1">
      <c r="A10" s="153" t="s">
        <v>49</v>
      </c>
      <c r="B10" s="153"/>
      <c r="C10" s="153"/>
      <c r="D10" s="153"/>
      <c r="E10" s="153"/>
      <c r="F10" s="92"/>
    </row>
    <row r="11" spans="1:8" ht="18.75" customHeight="1">
      <c r="A11" s="153" t="s">
        <v>132</v>
      </c>
      <c r="B11" s="153"/>
      <c r="C11" s="153"/>
      <c r="D11" s="153"/>
      <c r="E11" s="153"/>
      <c r="F11" s="92"/>
    </row>
    <row r="14" spans="1:8" s="2" customFormat="1" ht="24" customHeight="1">
      <c r="A14" s="178" t="s">
        <v>47</v>
      </c>
      <c r="B14" s="179"/>
      <c r="C14" s="180" t="s">
        <v>85</v>
      </c>
      <c r="D14" s="180"/>
      <c r="E14" s="181" t="s">
        <v>79</v>
      </c>
      <c r="F14" s="182"/>
      <c r="G14" s="181" t="s">
        <v>84</v>
      </c>
      <c r="H14" s="182"/>
    </row>
    <row r="15" spans="1:8" s="2" customFormat="1" ht="12.75">
      <c r="A15" s="177" t="s">
        <v>154</v>
      </c>
      <c r="B15" s="177"/>
      <c r="C15" s="99"/>
      <c r="D15" s="100"/>
      <c r="E15" s="171">
        <f>C15*25%</f>
        <v>0</v>
      </c>
      <c r="F15" s="172"/>
      <c r="G15" s="171">
        <f>C15+E15</f>
        <v>0</v>
      </c>
      <c r="H15" s="172"/>
    </row>
    <row r="16" spans="1:8" s="2" customFormat="1" ht="12.75">
      <c r="A16" s="118" t="s">
        <v>155</v>
      </c>
      <c r="B16" s="118"/>
      <c r="C16" s="99"/>
      <c r="D16" s="100"/>
      <c r="E16" s="171">
        <f t="shared" ref="E16:E17" si="0">C16*25%</f>
        <v>0</v>
      </c>
      <c r="F16" s="172"/>
      <c r="G16" s="171">
        <f t="shared" ref="G16:G17" si="1">C16+E16</f>
        <v>0</v>
      </c>
      <c r="H16" s="172"/>
    </row>
    <row r="17" spans="1:8" s="2" customFormat="1" ht="12.75">
      <c r="A17" s="168" t="s">
        <v>74</v>
      </c>
      <c r="B17" s="168"/>
      <c r="C17" s="169">
        <f>SUM(C15:D16)</f>
        <v>0</v>
      </c>
      <c r="D17" s="170"/>
      <c r="E17" s="171">
        <f t="shared" si="0"/>
        <v>0</v>
      </c>
      <c r="F17" s="172"/>
      <c r="G17" s="171">
        <f t="shared" si="1"/>
        <v>0</v>
      </c>
      <c r="H17" s="172"/>
    </row>
  </sheetData>
  <mergeCells count="20">
    <mergeCell ref="A17:B17"/>
    <mergeCell ref="C17:D17"/>
    <mergeCell ref="E17:F17"/>
    <mergeCell ref="G17:H17"/>
    <mergeCell ref="A15:B15"/>
    <mergeCell ref="C15:D15"/>
    <mergeCell ref="E15:F15"/>
    <mergeCell ref="G15:H15"/>
    <mergeCell ref="A16:B16"/>
    <mergeCell ref="C16:D16"/>
    <mergeCell ref="E16:F16"/>
    <mergeCell ref="G16:H16"/>
    <mergeCell ref="A7:G7"/>
    <mergeCell ref="A9:E9"/>
    <mergeCell ref="A10:E10"/>
    <mergeCell ref="A11:E11"/>
    <mergeCell ref="A14:B14"/>
    <mergeCell ref="C14:D14"/>
    <mergeCell ref="E14:F14"/>
    <mergeCell ref="G14:H14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5A4E-0B2A-4FE3-B0D7-4D10B03B056F}">
  <dimension ref="A2:H13"/>
  <sheetViews>
    <sheetView workbookViewId="0">
      <selection activeCell="D22" sqref="D22"/>
    </sheetView>
  </sheetViews>
  <sheetFormatPr defaultRowHeight="15"/>
  <cols>
    <col min="1" max="1" width="42.28515625" bestFit="1" customWidth="1"/>
  </cols>
  <sheetData>
    <row r="2" spans="1:8" s="2" customFormat="1" ht="12.75">
      <c r="A2" s="1" t="s">
        <v>78</v>
      </c>
    </row>
    <row r="3" spans="1:8" s="2" customFormat="1" ht="12.75"/>
    <row r="4" spans="1:8" s="2" customFormat="1" ht="24" customHeight="1">
      <c r="A4" s="113" t="s">
        <v>47</v>
      </c>
      <c r="B4" s="114"/>
      <c r="C4" s="166" t="s">
        <v>63</v>
      </c>
      <c r="D4" s="166"/>
      <c r="E4" s="166" t="s">
        <v>79</v>
      </c>
      <c r="F4" s="166"/>
      <c r="G4" s="171" t="s">
        <v>64</v>
      </c>
      <c r="H4" s="172"/>
    </row>
    <row r="5" spans="1:8" s="2" customFormat="1" ht="12.75">
      <c r="A5" s="177" t="s">
        <v>55</v>
      </c>
      <c r="B5" s="177"/>
      <c r="C5" s="99">
        <v>0</v>
      </c>
      <c r="D5" s="100"/>
      <c r="E5" s="166">
        <f>C5*0.25</f>
        <v>0</v>
      </c>
      <c r="F5" s="166"/>
      <c r="G5" s="171">
        <f>C5*1.25</f>
        <v>0</v>
      </c>
      <c r="H5" s="172"/>
    </row>
    <row r="6" spans="1:8" s="2" customFormat="1" ht="12.75">
      <c r="A6" s="118" t="s">
        <v>71</v>
      </c>
      <c r="B6" s="118"/>
      <c r="C6" s="99">
        <f>A11+A12</f>
        <v>64290.12</v>
      </c>
      <c r="D6" s="100"/>
      <c r="E6" s="166">
        <f>C6*0.25</f>
        <v>16072.53</v>
      </c>
      <c r="F6" s="166"/>
      <c r="G6" s="171">
        <f t="shared" ref="G6:G7" si="0">C6*1.25</f>
        <v>80362.650000000009</v>
      </c>
      <c r="H6" s="172"/>
    </row>
    <row r="7" spans="1:8" s="2" customFormat="1" ht="12.75">
      <c r="A7" s="101" t="s">
        <v>42</v>
      </c>
      <c r="B7" s="101"/>
      <c r="C7" s="99" t="e">
        <f>#REF!+#REF!</f>
        <v>#REF!</v>
      </c>
      <c r="D7" s="100"/>
      <c r="E7" s="166" t="e">
        <f t="shared" ref="E7:E8" si="1">C7*0.25</f>
        <v>#REF!</v>
      </c>
      <c r="F7" s="166"/>
      <c r="G7" s="173" t="e">
        <f t="shared" si="0"/>
        <v>#REF!</v>
      </c>
      <c r="H7" s="174"/>
    </row>
    <row r="8" spans="1:8" s="2" customFormat="1" ht="12.75">
      <c r="A8" s="168" t="s">
        <v>74</v>
      </c>
      <c r="B8" s="168"/>
      <c r="C8" s="169" t="e">
        <f>SUM(C5:D7)</f>
        <v>#REF!</v>
      </c>
      <c r="D8" s="170"/>
      <c r="E8" s="167" t="e">
        <f t="shared" si="1"/>
        <v>#REF!</v>
      </c>
      <c r="F8" s="167"/>
      <c r="G8" s="175" t="e">
        <f>SUM(G5:H7)</f>
        <v>#REF!</v>
      </c>
      <c r="H8" s="176"/>
    </row>
    <row r="11" spans="1:8" hidden="1">
      <c r="A11" s="99">
        <v>53212.200000000004</v>
      </c>
      <c r="B11" s="100"/>
    </row>
    <row r="12" spans="1:8" hidden="1">
      <c r="A12" s="99">
        <v>11077.92</v>
      </c>
      <c r="B12" s="100"/>
    </row>
    <row r="13" spans="1:8" hidden="1">
      <c r="A13" s="45">
        <f>SUM(A11:B12)</f>
        <v>64290.12</v>
      </c>
    </row>
  </sheetData>
  <mergeCells count="22">
    <mergeCell ref="A4:B4"/>
    <mergeCell ref="C4:D4"/>
    <mergeCell ref="A5:B5"/>
    <mergeCell ref="C5:D5"/>
    <mergeCell ref="E4:F4"/>
    <mergeCell ref="E5:F5"/>
    <mergeCell ref="G4:H4"/>
    <mergeCell ref="G5:H5"/>
    <mergeCell ref="G6:H6"/>
    <mergeCell ref="G7:H7"/>
    <mergeCell ref="G8:H8"/>
    <mergeCell ref="A12:B12"/>
    <mergeCell ref="A11:B11"/>
    <mergeCell ref="E6:F6"/>
    <mergeCell ref="E7:F7"/>
    <mergeCell ref="E8:F8"/>
    <mergeCell ref="A8:B8"/>
    <mergeCell ref="C8:D8"/>
    <mergeCell ref="A6:B6"/>
    <mergeCell ref="C6:D6"/>
    <mergeCell ref="A7:B7"/>
    <mergeCell ref="C7:D7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troškovnik</vt:lpstr>
      <vt:lpstr>KOMUNALAC fiksna</vt:lpstr>
      <vt:lpstr>KOMUNALAC mobilna</vt:lpstr>
      <vt:lpstr>Ukupno fiksna + mobilna</vt:lpstr>
      <vt:lpstr>UKUPNO fiksna</vt:lpstr>
    </vt:vector>
  </TitlesOfParts>
  <Company>T-Hrvatski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Bednjačić</cp:lastModifiedBy>
  <cp:lastPrinted>2024-04-26T05:34:34Z</cp:lastPrinted>
  <dcterms:created xsi:type="dcterms:W3CDTF">2015-07-30T11:31:13Z</dcterms:created>
  <dcterms:modified xsi:type="dcterms:W3CDTF">2026-05-06T06:35:51Z</dcterms:modified>
</cp:coreProperties>
</file>